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経営係\05 白石市★\05 白石市★\"/>
    </mc:Choice>
  </mc:AlternateContent>
  <workbookProtection workbookAlgorithmName="SHA-512" workbookHashValue="uK+ttGSwzd2pVfdOaFTHl8LZnuy02E08fSqGWehXW9yUKXQ9Uv7yOb/K+kL/krMA4fPX38rc0a1WzqKo60hc1A==" workbookSaltValue="bcBQpd3+Iofscl8wZQzWbA==" workbookSpinCount="100000" lockStructure="1"/>
  <bookViews>
    <workbookView xWindow="0" yWindow="0" windowWidth="23040" windowHeight="9096"/>
  </bookViews>
  <sheets>
    <sheet name="法適用_水道事業" sheetId="4" r:id="rId1"/>
    <sheet name="データ" sheetId="5" state="hidden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M85" i="4" s="1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I85" i="4" s="1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E85" i="4" s="1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AT8" i="4" s="1"/>
  <c r="R6" i="5"/>
  <c r="AL8" i="4" s="1"/>
  <c r="Q6" i="5"/>
  <c r="P6" i="5"/>
  <c r="P10" i="4" s="1"/>
  <c r="O6" i="5"/>
  <c r="N6" i="5"/>
  <c r="M6" i="5"/>
  <c r="L6" i="5"/>
  <c r="K6" i="5"/>
  <c r="P8" i="4" s="1"/>
  <c r="J6" i="5"/>
  <c r="I8" i="4" s="1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L85" i="4"/>
  <c r="K85" i="4"/>
  <c r="J85" i="4"/>
  <c r="H85" i="4"/>
  <c r="G85" i="4"/>
  <c r="F85" i="4"/>
  <c r="BB10" i="4"/>
  <c r="AT10" i="4"/>
  <c r="AL10" i="4"/>
  <c r="W10" i="4"/>
  <c r="I10" i="4"/>
  <c r="B10" i="4"/>
  <c r="BB8" i="4"/>
  <c r="AD8" i="4"/>
  <c r="W8" i="4"/>
  <c r="B8" i="4"/>
  <c r="B6" i="4"/>
</calcChain>
</file>

<file path=xl/sharedStrings.xml><?xml version="1.0" encoding="utf-8"?>
<sst xmlns="http://schemas.openxmlformats.org/spreadsheetml/2006/main" count="228" uniqueCount="115">
  <si>
    <t>経営比較分析表（令和2年度決算）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</si>
  <si>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</si>
  <si>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</si>
  <si>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</si>
  <si>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</si>
  <si>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</si>
  <si>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</si>
  <si>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</si>
  <si>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</si>
  <si>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</si>
  <si>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</si>
  <si>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</si>
  <si>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</si>
  <si>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</si>
  <si>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</si>
  <si>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</si>
  <si>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</si>
  <si>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</si>
  <si>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</si>
  <si>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</si>
  <si>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</si>
  <si>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</si>
  <si>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令和2年度全国平均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</si>
  <si>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</si>
  <si>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</si>
  <si>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</si>
  <si>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</si>
  <si>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</si>
  <si>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</si>
  <si>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</si>
  <si>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</si>
  <si>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</si>
  <si>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</si>
  <si>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</si>
  <si>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</si>
  <si>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</si>
  <si>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</si>
  <si>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</si>
  <si>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</si>
  <si>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</si>
  <si>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</si>
  <si>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</si>
  <si>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</si>
  <si>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</si>
  <si>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</si>
  <si>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</si>
  <si>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</si>
  <si>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</si>
  <si>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</si>
  <si>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</si>
  <si>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</si>
  <si>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</si>
  <si>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</si>
  <si>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</si>
  <si>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</si>
  <si>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</si>
  <si>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</si>
  <si>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</si>
  <si>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</si>
  <si>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</si>
  <si>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</si>
  <si>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</si>
  <si>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</si>
  <si>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</si>
  <si>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</si>
  <si>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</si>
  <si>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</si>
  <si>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</si>
  <si>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</si>
  <si>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</si>
  <si>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</si>
  <si>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</si>
  <si>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</si>
  <si>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</si>
  <si>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</si>
  <si>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</si>
  <si>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</si>
  <si>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</si>
  <si>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</si>
  <si>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</si>
  <si>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</si>
  <si>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</si>
  <si>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</si>
  <si>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</si>
  <si>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</si>
  <si>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</si>
  <si>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</si>
  <si>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</si>
  <si>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</si>
  <si>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</si>
  <si>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</si>
  <si>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</si>
  <si>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</si>
  <si>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宮城県　白石市</t>
  </si>
  <si>
    <t>法適用</t>
  </si>
  <si>
    <t>水道事業</t>
  </si>
  <si>
    <t>末端給水事業</t>
  </si>
  <si>
    <t>A5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</si>
  <si>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</si>
  <si>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</si>
  <si>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</si>
  <si>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</si>
  <si>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</si>
  <si>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</si>
  <si>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</si>
  <si>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</si>
  <si>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</si>
  <si>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</si>
  <si>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</si>
  <si>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</si>
  <si>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</si>
  <si>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</si>
  <si>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給水状況については、給水人口の減少が続き、有収水量の減など、給水収益は減少傾向にある。
　また、施設の老朽化の状況から、施設更新費用の増加が見込まれ、厳しい経営となることが予想される。
　今後も、経費削減に努めるとともに、料金改定なども視野に入れ、事業運営を行っていく必要がある。</t>
    <rPh sb="1" eb="3">
      <t>キュウスイ</t>
    </rPh>
    <rPh sb="3" eb="5">
      <t>ジョウキョウ</t>
    </rPh>
    <rPh sb="11" eb="13">
      <t>キュウスイ</t>
    </rPh>
    <rPh sb="13" eb="15">
      <t>ジンコウ</t>
    </rPh>
    <rPh sb="22" eb="24">
      <t>ユウシュウ</t>
    </rPh>
    <rPh sb="27" eb="28">
      <t>ゲン</t>
    </rPh>
    <rPh sb="31" eb="35">
      <t>キュウスイシュウエキ</t>
    </rPh>
    <rPh sb="36" eb="38">
      <t>ゲンショウ</t>
    </rPh>
    <rPh sb="38" eb="40">
      <t>ケイコウ</t>
    </rPh>
    <rPh sb="49" eb="51">
      <t>シセツ</t>
    </rPh>
    <rPh sb="52" eb="55">
      <t>ロウキュウカ</t>
    </rPh>
    <rPh sb="56" eb="58">
      <t>ジョウキョウ</t>
    </rPh>
    <rPh sb="61" eb="63">
      <t>シセツ</t>
    </rPh>
    <rPh sb="63" eb="65">
      <t>コウシン</t>
    </rPh>
    <rPh sb="65" eb="67">
      <t>ヒヨウ</t>
    </rPh>
    <rPh sb="68" eb="70">
      <t>ゾウカ</t>
    </rPh>
    <rPh sb="71" eb="73">
      <t>ミコ</t>
    </rPh>
    <rPh sb="76" eb="77">
      <t>キビ</t>
    </rPh>
    <rPh sb="79" eb="81">
      <t>ケイエイ</t>
    </rPh>
    <rPh sb="87" eb="89">
      <t>ヨソウ</t>
    </rPh>
    <rPh sb="95" eb="97">
      <t>コンゴ</t>
    </rPh>
    <rPh sb="99" eb="101">
      <t>ケイヒ</t>
    </rPh>
    <rPh sb="101" eb="103">
      <t>サクゲン</t>
    </rPh>
    <rPh sb="104" eb="105">
      <t>ツト</t>
    </rPh>
    <rPh sb="112" eb="114">
      <t>リョウキン</t>
    </rPh>
    <rPh sb="114" eb="116">
      <t>カイテイ</t>
    </rPh>
    <rPh sb="119" eb="121">
      <t>シヤ</t>
    </rPh>
    <rPh sb="122" eb="123">
      <t>イ</t>
    </rPh>
    <rPh sb="125" eb="127">
      <t>ジギョウ</t>
    </rPh>
    <rPh sb="127" eb="129">
      <t>ウンエイ</t>
    </rPh>
    <rPh sb="130" eb="131">
      <t>オコナ</t>
    </rPh>
    <rPh sb="135" eb="137">
      <t>ヒツヨウ</t>
    </rPh>
    <phoneticPr fontId="4"/>
  </si>
  <si>
    <t>　令和２年度は、受水費が前年度と比べ受水単価が下がり、約1億円の減となっている。経常費用の大幅な減となったため、経常収支比率や料金回収率の増加、給水原価の減となった。なお、料金回収率は、費用の減により増加しているが、新型コロナウイルス感染症対策で水道料金の減免を行ったため、給水収益も減となり、100%には届いていない。
　企業債残高対給水収益比率については、令和２年度に策定した「水道ビジョン」の管路更新計画をもとに資産の更新を行っていくため、今後も増加していくと考えられる。
　施設利用率については、人口減少により一日平均配水量が年々減少しているため、配水施設の統廃合など施設規模の見直しを実施している。
　また、受水量の減や漏水の恐れのある老朽管の更新などにより、有収率の増加が見られた。当市は、近隣市や類似団体と比較すると有収率が低いため、今後も漏水調査や配水量の見直しを行い、効率的な経営を目指していく。</t>
    <rPh sb="1" eb="3">
      <t>レイワ</t>
    </rPh>
    <rPh sb="4" eb="6">
      <t>ネンド</t>
    </rPh>
    <rPh sb="8" eb="11">
      <t>ジュスイヒ</t>
    </rPh>
    <rPh sb="12" eb="15">
      <t>ゼンネンド</t>
    </rPh>
    <rPh sb="16" eb="17">
      <t>クラ</t>
    </rPh>
    <rPh sb="18" eb="20">
      <t>ジュスイ</t>
    </rPh>
    <rPh sb="20" eb="22">
      <t>タンカ</t>
    </rPh>
    <rPh sb="23" eb="24">
      <t>サ</t>
    </rPh>
    <rPh sb="27" eb="28">
      <t>ヤク</t>
    </rPh>
    <rPh sb="29" eb="31">
      <t>オクエン</t>
    </rPh>
    <rPh sb="32" eb="33">
      <t>ゲン</t>
    </rPh>
    <rPh sb="40" eb="42">
      <t>ケイジョウ</t>
    </rPh>
    <rPh sb="42" eb="44">
      <t>ヒヨウ</t>
    </rPh>
    <rPh sb="45" eb="47">
      <t>オオハバ</t>
    </rPh>
    <rPh sb="48" eb="49">
      <t>ゲン</t>
    </rPh>
    <rPh sb="56" eb="58">
      <t>ケイジョウ</t>
    </rPh>
    <rPh sb="58" eb="60">
      <t>シュウシ</t>
    </rPh>
    <rPh sb="60" eb="61">
      <t>ヒ</t>
    </rPh>
    <rPh sb="63" eb="65">
      <t>リョウキン</t>
    </rPh>
    <rPh sb="65" eb="68">
      <t>カイシュウリツ</t>
    </rPh>
    <rPh sb="69" eb="71">
      <t>ゾウカ</t>
    </rPh>
    <rPh sb="77" eb="78">
      <t>ゲン</t>
    </rPh>
    <rPh sb="93" eb="95">
      <t>ヒヨウ</t>
    </rPh>
    <rPh sb="96" eb="97">
      <t>ゲン</t>
    </rPh>
    <rPh sb="110" eb="113">
      <t>カンセンショウ</t>
    </rPh>
    <rPh sb="113" eb="115">
      <t>タイサク</t>
    </rPh>
    <rPh sb="117" eb="120">
      <t>ホジョキン</t>
    </rPh>
    <rPh sb="124" eb="125">
      <t>オコナ</t>
    </rPh>
    <rPh sb="137" eb="139">
      <t>キュウスイ</t>
    </rPh>
    <rPh sb="139" eb="141">
      <t>シュウエキ</t>
    </rPh>
    <rPh sb="142" eb="143">
      <t>ゲン</t>
    </rPh>
    <rPh sb="153" eb="154">
      <t>トド</t>
    </rPh>
    <rPh sb="162" eb="165">
      <t>キギョウサイ</t>
    </rPh>
    <rPh sb="165" eb="167">
      <t>ザンダカ</t>
    </rPh>
    <rPh sb="167" eb="168">
      <t>タイ</t>
    </rPh>
    <rPh sb="168" eb="170">
      <t>キュウスイ</t>
    </rPh>
    <rPh sb="170" eb="172">
      <t>シュウエキ</t>
    </rPh>
    <rPh sb="172" eb="174">
      <t>ヒリツ</t>
    </rPh>
    <rPh sb="180" eb="182">
      <t>レイワ</t>
    </rPh>
    <rPh sb="183" eb="185">
      <t>ネンド</t>
    </rPh>
    <rPh sb="186" eb="188">
      <t>サクテイ</t>
    </rPh>
    <rPh sb="191" eb="193">
      <t>スイドウ</t>
    </rPh>
    <rPh sb="199" eb="201">
      <t>カンロ</t>
    </rPh>
    <rPh sb="201" eb="203">
      <t>コウシン</t>
    </rPh>
    <rPh sb="203" eb="205">
      <t>ケイカク</t>
    </rPh>
    <rPh sb="209" eb="211">
      <t>シサン</t>
    </rPh>
    <rPh sb="212" eb="214">
      <t>コウシン</t>
    </rPh>
    <rPh sb="215" eb="216">
      <t>オコナ</t>
    </rPh>
    <rPh sb="241" eb="243">
      <t>シセツ</t>
    </rPh>
    <rPh sb="243" eb="246">
      <t>リヨウリツ</t>
    </rPh>
    <rPh sb="252" eb="254">
      <t>ジンコウ</t>
    </rPh>
    <rPh sb="254" eb="256">
      <t>ゲンショウ</t>
    </rPh>
    <rPh sb="259" eb="261">
      <t>イチニチ</t>
    </rPh>
    <rPh sb="261" eb="263">
      <t>ヘイキン</t>
    </rPh>
    <rPh sb="263" eb="266">
      <t>ハイスイリョウ</t>
    </rPh>
    <rPh sb="267" eb="269">
      <t>ネンネン</t>
    </rPh>
    <rPh sb="269" eb="271">
      <t>ゲンショウ</t>
    </rPh>
    <rPh sb="278" eb="280">
      <t>ハイスイ</t>
    </rPh>
    <rPh sb="280" eb="282">
      <t>シセツ</t>
    </rPh>
    <rPh sb="283" eb="286">
      <t>トウハイゴウ</t>
    </rPh>
    <rPh sb="288" eb="290">
      <t>シセツ</t>
    </rPh>
    <rPh sb="290" eb="292">
      <t>キボ</t>
    </rPh>
    <rPh sb="293" eb="295">
      <t>ミナオ</t>
    </rPh>
    <rPh sb="297" eb="299">
      <t>ジッシ</t>
    </rPh>
    <rPh sb="309" eb="311">
      <t>ジュスイ</t>
    </rPh>
    <rPh sb="311" eb="312">
      <t>リョウ</t>
    </rPh>
    <rPh sb="313" eb="314">
      <t>ゲン</t>
    </rPh>
    <rPh sb="315" eb="317">
      <t>ロウスイ</t>
    </rPh>
    <rPh sb="318" eb="319">
      <t>オソ</t>
    </rPh>
    <rPh sb="323" eb="326">
      <t>ロウキュウカン</t>
    </rPh>
    <rPh sb="327" eb="329">
      <t>コウシン</t>
    </rPh>
    <rPh sb="335" eb="338">
      <t>ユウシュウリツ</t>
    </rPh>
    <rPh sb="339" eb="341">
      <t>ゾウカ</t>
    </rPh>
    <rPh sb="342" eb="343">
      <t>ミ</t>
    </rPh>
    <rPh sb="347" eb="348">
      <t>トウ</t>
    </rPh>
    <rPh sb="348" eb="349">
      <t>シ</t>
    </rPh>
    <rPh sb="351" eb="353">
      <t>キンリン</t>
    </rPh>
    <rPh sb="355" eb="357">
      <t>ルイジ</t>
    </rPh>
    <rPh sb="357" eb="359">
      <t>ダンタイ</t>
    </rPh>
    <rPh sb="360" eb="362">
      <t>ヒカク</t>
    </rPh>
    <rPh sb="365" eb="367">
      <t>ユウシュウ</t>
    </rPh>
    <rPh sb="367" eb="368">
      <t>リツ</t>
    </rPh>
    <rPh sb="369" eb="370">
      <t>ヒク</t>
    </rPh>
    <rPh sb="374" eb="376">
      <t>コンゴ</t>
    </rPh>
    <rPh sb="390" eb="391">
      <t>オコナ</t>
    </rPh>
    <rPh sb="393" eb="396">
      <t>コウリツテキ</t>
    </rPh>
    <rPh sb="397" eb="399">
      <t>ケイエイ</t>
    </rPh>
    <rPh sb="400" eb="402">
      <t>メザ</t>
    </rPh>
    <phoneticPr fontId="4"/>
  </si>
  <si>
    <t>　有形固定資産全体としては、約6割が減価償却済となっており、管路経年化率では、類似団体と比較すると大幅に高い値となっているため、計画的な更新が必要な状況である。
　管路については、令和3年3月に策定した白石市水道ビジョンの中期経営計画に基づき、更新されていない管路の更新延長を年間約3kmとして、効率的に更新を行っていく。</t>
    <rPh sb="1" eb="3">
      <t>ユウケイ</t>
    </rPh>
    <rPh sb="3" eb="7">
      <t>コテイシサン</t>
    </rPh>
    <rPh sb="7" eb="9">
      <t>ゼンタイ</t>
    </rPh>
    <rPh sb="14" eb="15">
      <t>ヤク</t>
    </rPh>
    <rPh sb="16" eb="17">
      <t>ワリ</t>
    </rPh>
    <rPh sb="30" eb="32">
      <t>カンロ</t>
    </rPh>
    <rPh sb="32" eb="34">
      <t>ケイネン</t>
    </rPh>
    <rPh sb="34" eb="35">
      <t>カ</t>
    </rPh>
    <rPh sb="35" eb="36">
      <t>リツ</t>
    </rPh>
    <rPh sb="39" eb="41">
      <t>ルイジ</t>
    </rPh>
    <rPh sb="41" eb="43">
      <t>ダンタイ</t>
    </rPh>
    <rPh sb="44" eb="46">
      <t>ヒカク</t>
    </rPh>
    <rPh sb="49" eb="51">
      <t>オオハバ</t>
    </rPh>
    <rPh sb="52" eb="53">
      <t>タカ</t>
    </rPh>
    <rPh sb="54" eb="55">
      <t>アタイ</t>
    </rPh>
    <rPh sb="64" eb="67">
      <t>ケイカクテキ</t>
    </rPh>
    <rPh sb="68" eb="70">
      <t>コウシン</t>
    </rPh>
    <rPh sb="71" eb="73">
      <t>ヒツヨウ</t>
    </rPh>
    <rPh sb="74" eb="76">
      <t>ジョウキョウ</t>
    </rPh>
    <rPh sb="82" eb="84">
      <t>カンロスイドウカンロコウシンケイカク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</si>
</sst>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H&quot;yy"/>
    <numFmt numFmtId="181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181" fontId="0" fillId="0" borderId="5" xfId="0" applyNumberFormat="1" applyBorder="1">
      <alignment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1.1499999999999999</c:v>
                </c:pt>
                <c:pt idx="1">
                  <c:v>0.99</c:v>
                </c:pt>
                <c:pt idx="2">
                  <c:v>0.39</c:v>
                </c:pt>
                <c:pt idx="3">
                  <c:v>0.74</c:v>
                </c:pt>
                <c:pt idx="4">
                  <c:v>0.65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7-4DD7-815E-D6808F9F1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0.61</c:v>
                </c:pt>
                <c:pt idx="1">
                  <c:v>0.51</c:v>
                </c:pt>
                <c:pt idx="2">
                  <c:v>0.57999999999999996</c:v>
                </c:pt>
                <c:pt idx="3">
                  <c:v>0.54</c:v>
                </c:pt>
                <c:pt idx="4">
                  <c:v>0.56999999999999995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D7-4DD7-815E-D6808F9F19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55.55</c:v>
                </c:pt>
                <c:pt idx="1">
                  <c:v>84.46</c:v>
                </c:pt>
                <c:pt idx="2">
                  <c:v>82.53</c:v>
                </c:pt>
                <c:pt idx="3">
                  <c:v>79.97</c:v>
                </c:pt>
                <c:pt idx="4">
                  <c:v>75.27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16-40D4-85DC-B94326F38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59.01</c:v>
                </c:pt>
                <c:pt idx="1">
                  <c:v>60.03</c:v>
                </c:pt>
                <c:pt idx="2">
                  <c:v>59.74</c:v>
                </c:pt>
                <c:pt idx="3">
                  <c:v>59.67</c:v>
                </c:pt>
                <c:pt idx="4">
                  <c:v>60.12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16-40D4-85DC-B94326F38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70.790000000000006</c:v>
                </c:pt>
                <c:pt idx="1">
                  <c:v>72.22</c:v>
                </c:pt>
                <c:pt idx="2">
                  <c:v>73.13</c:v>
                </c:pt>
                <c:pt idx="3">
                  <c:v>73.53</c:v>
                </c:pt>
                <c:pt idx="4">
                  <c:v>77.86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BB-499B-9D5A-C73E1E00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85.37</c:v>
                </c:pt>
                <c:pt idx="1">
                  <c:v>84.81</c:v>
                </c:pt>
                <c:pt idx="2">
                  <c:v>84.8</c:v>
                </c:pt>
                <c:pt idx="3">
                  <c:v>84.6</c:v>
                </c:pt>
                <c:pt idx="4">
                  <c:v>84.24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BB-499B-9D5A-C73E1E00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119.78</c:v>
                </c:pt>
                <c:pt idx="1">
                  <c:v>105.52</c:v>
                </c:pt>
                <c:pt idx="2">
                  <c:v>96.42</c:v>
                </c:pt>
                <c:pt idx="3">
                  <c:v>95.61</c:v>
                </c:pt>
                <c:pt idx="4">
                  <c:v>108.42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23-476D-B345-2C7B29C1B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110.95</c:v>
                </c:pt>
                <c:pt idx="1">
                  <c:v>110.68</c:v>
                </c:pt>
                <c:pt idx="2">
                  <c:v>110.66</c:v>
                </c:pt>
                <c:pt idx="3">
                  <c:v>109.01</c:v>
                </c:pt>
                <c:pt idx="4">
                  <c:v>108.83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23-476D-B345-2C7B29C1B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60.68</c:v>
                </c:pt>
                <c:pt idx="1">
                  <c:v>61.46</c:v>
                </c:pt>
                <c:pt idx="2">
                  <c:v>61.86</c:v>
                </c:pt>
                <c:pt idx="3">
                  <c:v>61.76</c:v>
                </c:pt>
                <c:pt idx="4">
                  <c:v>61.07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0F-48D9-9F8C-FE78BAC90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46.9</c:v>
                </c:pt>
                <c:pt idx="1">
                  <c:v>47.28</c:v>
                </c:pt>
                <c:pt idx="2">
                  <c:v>47.66</c:v>
                </c:pt>
                <c:pt idx="3">
                  <c:v>48.17</c:v>
                </c:pt>
                <c:pt idx="4">
                  <c:v>48.83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0F-48D9-9F8C-FE78BAC90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57.36</c:v>
                </c:pt>
                <c:pt idx="1">
                  <c:v>61.17</c:v>
                </c:pt>
                <c:pt idx="2">
                  <c:v>59.8</c:v>
                </c:pt>
                <c:pt idx="3">
                  <c:v>58.85</c:v>
                </c:pt>
                <c:pt idx="4">
                  <c:v>36.770000000000003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98-41EA-9338-1DDD758B7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12.03</c:v>
                </c:pt>
                <c:pt idx="1">
                  <c:v>12.19</c:v>
                </c:pt>
                <c:pt idx="2">
                  <c:v>15.1</c:v>
                </c:pt>
                <c:pt idx="3">
                  <c:v>17.12</c:v>
                </c:pt>
                <c:pt idx="4">
                  <c:v>18.18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98-41EA-9338-1DDD758B7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A4-4BF1-B43E-D6D65573B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3.91</c:v>
                </c:pt>
                <c:pt idx="1">
                  <c:v>3.56</c:v>
                </c:pt>
                <c:pt idx="2">
                  <c:v>2.74</c:v>
                </c:pt>
                <c:pt idx="3">
                  <c:v>3.7</c:v>
                </c:pt>
                <c:pt idx="4">
                  <c:v>4.34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A4-4BF1-B43E-D6D65573B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541.70000000000005</c:v>
                </c:pt>
                <c:pt idx="1">
                  <c:v>511.27</c:v>
                </c:pt>
                <c:pt idx="2">
                  <c:v>478.05</c:v>
                </c:pt>
                <c:pt idx="3">
                  <c:v>416.88</c:v>
                </c:pt>
                <c:pt idx="4">
                  <c:v>375.88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8D-4AA6-861F-17DB9AE4F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377.63</c:v>
                </c:pt>
                <c:pt idx="1">
                  <c:v>357.34</c:v>
                </c:pt>
                <c:pt idx="2">
                  <c:v>366.03</c:v>
                </c:pt>
                <c:pt idx="3">
                  <c:v>365.18</c:v>
                </c:pt>
                <c:pt idx="4">
                  <c:v>327.77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8D-4AA6-861F-17DB9AE4F4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150.22</c:v>
                </c:pt>
                <c:pt idx="1">
                  <c:v>155.37</c:v>
                </c:pt>
                <c:pt idx="2">
                  <c:v>170.02</c:v>
                </c:pt>
                <c:pt idx="3">
                  <c:v>179.88</c:v>
                </c:pt>
                <c:pt idx="4">
                  <c:v>197.47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90-4261-BE9E-689B5B6A9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364.71</c:v>
                </c:pt>
                <c:pt idx="1">
                  <c:v>373.69</c:v>
                </c:pt>
                <c:pt idx="2">
                  <c:v>370.12</c:v>
                </c:pt>
                <c:pt idx="3">
                  <c:v>371.65</c:v>
                </c:pt>
                <c:pt idx="4">
                  <c:v>397.1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E90-4261-BE9E-689B5B6A9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101.98</c:v>
                </c:pt>
                <c:pt idx="1">
                  <c:v>100.86</c:v>
                </c:pt>
                <c:pt idx="2">
                  <c:v>94.31</c:v>
                </c:pt>
                <c:pt idx="3">
                  <c:v>91.39</c:v>
                </c:pt>
                <c:pt idx="4">
                  <c:v>94.96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D-4362-8B3F-10C5D072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100.65</c:v>
                </c:pt>
                <c:pt idx="1">
                  <c:v>99.87</c:v>
                </c:pt>
                <c:pt idx="2">
                  <c:v>100.42</c:v>
                </c:pt>
                <c:pt idx="3">
                  <c:v>98.77</c:v>
                </c:pt>
                <c:pt idx="4">
                  <c:v>95.79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CD-4362-8B3F-10C5D072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253.16</c:v>
                </c:pt>
                <c:pt idx="1">
                  <c:v>258.85000000000002</c:v>
                </c:pt>
                <c:pt idx="2">
                  <c:v>278.95</c:v>
                </c:pt>
                <c:pt idx="3">
                  <c:v>288.45</c:v>
                </c:pt>
                <c:pt idx="4">
                  <c:v>254.12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4D-462D-9AB0-3F1157281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170.19</c:v>
                </c:pt>
                <c:pt idx="1">
                  <c:v>171.81</c:v>
                </c:pt>
                <c:pt idx="2">
                  <c:v>171.67</c:v>
                </c:pt>
                <c:pt idx="3">
                  <c:v>173.67</c:v>
                </c:pt>
                <c:pt idx="4">
                  <c:v>171.13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4D-462D-9AB0-3F1157281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【110.27】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【260.31】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【275.67】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【89.82】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【60.69】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【166.40】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【100.05】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【50.19】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【20.63】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zoomScaleNormal="100" workbookViewId="0">
      <selection activeCell="I13" sqref="I13"/>
    </sheetView>
  </sheetViews>
  <sheetFormatPr defaultColWidth="2.6640625" defaultRowHeight="13.2" x14ac:dyDescent="0.2"/>
  <cols>
    <col min="1" max="1" width="2.6640625" customWidth="1"/>
    <col min="2" max="62" width="3.77734375" customWidth="1"/>
    <col min="64" max="78" width="3.109375" customWidth="1"/>
    <col min="79" max="79" width="4.44140625" bestFit="1" customWidth="1"/>
    <col min="81" max="82" width="4.44140625" bestFit="1" customWidth="1"/>
  </cols>
  <sheetData>
    <row r="1" spans="1:78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2">
      <c r="A2" s="2"/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</row>
    <row r="3" spans="1:78" ht="9.75" customHeight="1" x14ac:dyDescent="0.2">
      <c r="A3" s="2"/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  <c r="BC3" s="45"/>
      <c r="BD3" s="45"/>
      <c r="BE3" s="45"/>
      <c r="BF3" s="45"/>
      <c r="BG3" s="45"/>
      <c r="BH3" s="45"/>
      <c r="BI3" s="45"/>
      <c r="BJ3" s="45"/>
      <c r="BK3" s="45"/>
      <c r="BL3" s="45"/>
      <c r="BM3" s="45"/>
      <c r="BN3" s="45"/>
      <c r="BO3" s="45"/>
      <c r="BP3" s="45"/>
      <c r="BQ3" s="45"/>
      <c r="BR3" s="45"/>
      <c r="BS3" s="45"/>
      <c r="BT3" s="45"/>
      <c r="BU3" s="45"/>
      <c r="BV3" s="45"/>
      <c r="BW3" s="45"/>
      <c r="BX3" s="45"/>
      <c r="BY3" s="45"/>
      <c r="BZ3" s="45"/>
    </row>
    <row r="4" spans="1:78" ht="9.75" customHeight="1" x14ac:dyDescent="0.2">
      <c r="A4" s="2"/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</row>
    <row r="5" spans="1:78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2">
      <c r="A6" s="2"/>
      <c r="B6" s="46" t="str">
        <f>データ!H6</f>
        <v>宮城県　白石市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7"/>
      <c r="AE6" s="47"/>
      <c r="AF6" s="47"/>
      <c r="AG6" s="47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2">
      <c r="A7" s="2"/>
      <c r="B7" s="48" t="s">
        <v>1</v>
      </c>
      <c r="C7" s="49"/>
      <c r="D7" s="49"/>
      <c r="E7" s="49"/>
      <c r="F7" s="49"/>
      <c r="G7" s="49"/>
      <c r="H7" s="49"/>
      <c r="I7" s="48" t="s">
        <v>2</v>
      </c>
      <c r="J7" s="49"/>
      <c r="K7" s="49"/>
      <c r="L7" s="49"/>
      <c r="M7" s="49"/>
      <c r="N7" s="49"/>
      <c r="O7" s="50"/>
      <c r="P7" s="51" t="s">
        <v>3</v>
      </c>
      <c r="Q7" s="51"/>
      <c r="R7" s="51"/>
      <c r="S7" s="51"/>
      <c r="T7" s="51"/>
      <c r="U7" s="51"/>
      <c r="V7" s="51"/>
      <c r="W7" s="51" t="s">
        <v>4</v>
      </c>
      <c r="X7" s="51"/>
      <c r="Y7" s="51"/>
      <c r="Z7" s="51"/>
      <c r="AA7" s="51"/>
      <c r="AB7" s="51"/>
      <c r="AC7" s="51"/>
      <c r="AD7" s="51" t="s">
        <v>5</v>
      </c>
      <c r="AE7" s="51"/>
      <c r="AF7" s="51"/>
      <c r="AG7" s="51"/>
      <c r="AH7" s="51"/>
      <c r="AI7" s="51"/>
      <c r="AJ7" s="51"/>
      <c r="AK7" s="4"/>
      <c r="AL7" s="51" t="s">
        <v>6</v>
      </c>
      <c r="AM7" s="51"/>
      <c r="AN7" s="51"/>
      <c r="AO7" s="51"/>
      <c r="AP7" s="51"/>
      <c r="AQ7" s="51"/>
      <c r="AR7" s="51"/>
      <c r="AS7" s="51"/>
      <c r="AT7" s="48" t="s">
        <v>7</v>
      </c>
      <c r="AU7" s="49"/>
      <c r="AV7" s="49"/>
      <c r="AW7" s="49"/>
      <c r="AX7" s="49"/>
      <c r="AY7" s="49"/>
      <c r="AZ7" s="49"/>
      <c r="BA7" s="49"/>
      <c r="BB7" s="51" t="s">
        <v>8</v>
      </c>
      <c r="BC7" s="51"/>
      <c r="BD7" s="51"/>
      <c r="BE7" s="51"/>
      <c r="BF7" s="51"/>
      <c r="BG7" s="51"/>
      <c r="BH7" s="51"/>
      <c r="BI7" s="51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2">
      <c r="A8" s="2"/>
      <c r="B8" s="57" t="str">
        <f>データ!$I$6</f>
        <v>法適用</v>
      </c>
      <c r="C8" s="58"/>
      <c r="D8" s="58"/>
      <c r="E8" s="58"/>
      <c r="F8" s="58"/>
      <c r="G8" s="58"/>
      <c r="H8" s="58"/>
      <c r="I8" s="57" t="str">
        <f>データ!$J$6</f>
        <v>水道事業</v>
      </c>
      <c r="J8" s="58"/>
      <c r="K8" s="58"/>
      <c r="L8" s="58"/>
      <c r="M8" s="58"/>
      <c r="N8" s="58"/>
      <c r="O8" s="59"/>
      <c r="P8" s="60" t="str">
        <f>データ!$K$6</f>
        <v>末端給水事業</v>
      </c>
      <c r="Q8" s="60"/>
      <c r="R8" s="60"/>
      <c r="S8" s="60"/>
      <c r="T8" s="60"/>
      <c r="U8" s="60"/>
      <c r="V8" s="60"/>
      <c r="W8" s="60" t="str">
        <f>データ!$L$6</f>
        <v>A5</v>
      </c>
      <c r="X8" s="60"/>
      <c r="Y8" s="60"/>
      <c r="Z8" s="60"/>
      <c r="AA8" s="60"/>
      <c r="AB8" s="60"/>
      <c r="AC8" s="60"/>
      <c r="AD8" s="60" t="str">
        <f>データ!$M$6</f>
        <v>非設置</v>
      </c>
      <c r="AE8" s="60"/>
      <c r="AF8" s="60"/>
      <c r="AG8" s="60"/>
      <c r="AH8" s="60"/>
      <c r="AI8" s="60"/>
      <c r="AJ8" s="60"/>
      <c r="AK8" s="4"/>
      <c r="AL8" s="61">
        <f>データ!$R$6</f>
        <v>33082</v>
      </c>
      <c r="AM8" s="61"/>
      <c r="AN8" s="61"/>
      <c r="AO8" s="61"/>
      <c r="AP8" s="61"/>
      <c r="AQ8" s="61"/>
      <c r="AR8" s="61"/>
      <c r="AS8" s="61"/>
      <c r="AT8" s="52">
        <f>データ!$S$6</f>
        <v>286.48</v>
      </c>
      <c r="AU8" s="53"/>
      <c r="AV8" s="53"/>
      <c r="AW8" s="53"/>
      <c r="AX8" s="53"/>
      <c r="AY8" s="53"/>
      <c r="AZ8" s="53"/>
      <c r="BA8" s="53"/>
      <c r="BB8" s="54">
        <f>データ!$T$6</f>
        <v>115.48</v>
      </c>
      <c r="BC8" s="54"/>
      <c r="BD8" s="54"/>
      <c r="BE8" s="54"/>
      <c r="BF8" s="54"/>
      <c r="BG8" s="54"/>
      <c r="BH8" s="54"/>
      <c r="BI8" s="54"/>
      <c r="BJ8" s="3"/>
      <c r="BK8" s="3"/>
      <c r="BL8" s="55" t="s">
        <v>10</v>
      </c>
      <c r="BM8" s="56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2">
      <c r="A9" s="2"/>
      <c r="B9" s="48" t="s">
        <v>12</v>
      </c>
      <c r="C9" s="49"/>
      <c r="D9" s="49"/>
      <c r="E9" s="49"/>
      <c r="F9" s="49"/>
      <c r="G9" s="49"/>
      <c r="H9" s="49"/>
      <c r="I9" s="48" t="s">
        <v>13</v>
      </c>
      <c r="J9" s="49"/>
      <c r="K9" s="49"/>
      <c r="L9" s="49"/>
      <c r="M9" s="49"/>
      <c r="N9" s="49"/>
      <c r="O9" s="50"/>
      <c r="P9" s="51" t="s">
        <v>14</v>
      </c>
      <c r="Q9" s="51"/>
      <c r="R9" s="51"/>
      <c r="S9" s="51"/>
      <c r="T9" s="51"/>
      <c r="U9" s="51"/>
      <c r="V9" s="51"/>
      <c r="W9" s="51" t="s">
        <v>15</v>
      </c>
      <c r="X9" s="51"/>
      <c r="Y9" s="51"/>
      <c r="Z9" s="51"/>
      <c r="AA9" s="51"/>
      <c r="AB9" s="51"/>
      <c r="AC9" s="51"/>
      <c r="AD9" s="2"/>
      <c r="AE9" s="2"/>
      <c r="AF9" s="2"/>
      <c r="AG9" s="2"/>
      <c r="AH9" s="4"/>
      <c r="AI9" s="4"/>
      <c r="AJ9" s="4"/>
      <c r="AK9" s="4"/>
      <c r="AL9" s="51" t="s">
        <v>16</v>
      </c>
      <c r="AM9" s="51"/>
      <c r="AN9" s="51"/>
      <c r="AO9" s="51"/>
      <c r="AP9" s="51"/>
      <c r="AQ9" s="51"/>
      <c r="AR9" s="51"/>
      <c r="AS9" s="51"/>
      <c r="AT9" s="48" t="s">
        <v>17</v>
      </c>
      <c r="AU9" s="49"/>
      <c r="AV9" s="49"/>
      <c r="AW9" s="49"/>
      <c r="AX9" s="49"/>
      <c r="AY9" s="49"/>
      <c r="AZ9" s="49"/>
      <c r="BA9" s="49"/>
      <c r="BB9" s="51" t="s">
        <v>18</v>
      </c>
      <c r="BC9" s="51"/>
      <c r="BD9" s="51"/>
      <c r="BE9" s="51"/>
      <c r="BF9" s="51"/>
      <c r="BG9" s="51"/>
      <c r="BH9" s="51"/>
      <c r="BI9" s="51"/>
      <c r="BJ9" s="3"/>
      <c r="BK9" s="3"/>
      <c r="BL9" s="62" t="s">
        <v>19</v>
      </c>
      <c r="BM9" s="63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2">
      <c r="A10" s="2"/>
      <c r="B10" s="52" t="str">
        <f>データ!$N$6</f>
        <v>-</v>
      </c>
      <c r="C10" s="53"/>
      <c r="D10" s="53"/>
      <c r="E10" s="53"/>
      <c r="F10" s="53"/>
      <c r="G10" s="53"/>
      <c r="H10" s="53"/>
      <c r="I10" s="52">
        <f>データ!$O$6</f>
        <v>65.319999999999993</v>
      </c>
      <c r="J10" s="53"/>
      <c r="K10" s="53"/>
      <c r="L10" s="53"/>
      <c r="M10" s="53"/>
      <c r="N10" s="53"/>
      <c r="O10" s="64"/>
      <c r="P10" s="54">
        <f>データ!$P$6</f>
        <v>96.11</v>
      </c>
      <c r="Q10" s="54"/>
      <c r="R10" s="54"/>
      <c r="S10" s="54"/>
      <c r="T10" s="54"/>
      <c r="U10" s="54"/>
      <c r="V10" s="54"/>
      <c r="W10" s="61">
        <f>データ!$Q$6</f>
        <v>4180</v>
      </c>
      <c r="X10" s="61"/>
      <c r="Y10" s="61"/>
      <c r="Z10" s="61"/>
      <c r="AA10" s="61"/>
      <c r="AB10" s="61"/>
      <c r="AC10" s="61"/>
      <c r="AD10" s="2"/>
      <c r="AE10" s="2"/>
      <c r="AF10" s="2"/>
      <c r="AG10" s="2"/>
      <c r="AH10" s="4"/>
      <c r="AI10" s="4"/>
      <c r="AJ10" s="4"/>
      <c r="AK10" s="4"/>
      <c r="AL10" s="61">
        <f>データ!$U$6</f>
        <v>31609</v>
      </c>
      <c r="AM10" s="61"/>
      <c r="AN10" s="61"/>
      <c r="AO10" s="61"/>
      <c r="AP10" s="61"/>
      <c r="AQ10" s="61"/>
      <c r="AR10" s="61"/>
      <c r="AS10" s="61"/>
      <c r="AT10" s="52">
        <f>データ!$V$6</f>
        <v>49.62</v>
      </c>
      <c r="AU10" s="53"/>
      <c r="AV10" s="53"/>
      <c r="AW10" s="53"/>
      <c r="AX10" s="53"/>
      <c r="AY10" s="53"/>
      <c r="AZ10" s="53"/>
      <c r="BA10" s="53"/>
      <c r="BB10" s="54">
        <f>データ!$W$6</f>
        <v>637.02</v>
      </c>
      <c r="BC10" s="54"/>
      <c r="BD10" s="54"/>
      <c r="BE10" s="54"/>
      <c r="BF10" s="54"/>
      <c r="BG10" s="54"/>
      <c r="BH10" s="54"/>
      <c r="BI10" s="54"/>
      <c r="BJ10" s="2"/>
      <c r="BK10" s="2"/>
      <c r="BL10" s="65" t="s">
        <v>21</v>
      </c>
      <c r="BM10" s="66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79" t="s">
        <v>23</v>
      </c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</row>
    <row r="12" spans="1:78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</row>
    <row r="13" spans="1:78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</row>
    <row r="14" spans="1:78" ht="13.5" customHeight="1" x14ac:dyDescent="0.2">
      <c r="A14" s="2"/>
      <c r="B14" s="81" t="s">
        <v>24</v>
      </c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82"/>
      <c r="AS14" s="82"/>
      <c r="AT14" s="82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3"/>
      <c r="BK14" s="2"/>
      <c r="BL14" s="67" t="s">
        <v>25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9"/>
    </row>
    <row r="15" spans="1:78" ht="13.5" customHeight="1" x14ac:dyDescent="0.2">
      <c r="A15" s="2"/>
      <c r="B15" s="84"/>
      <c r="C15" s="85"/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6"/>
      <c r="BK15" s="2"/>
      <c r="BL15" s="70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2"/>
    </row>
    <row r="16" spans="1:78" ht="13.5" customHeight="1" x14ac:dyDescent="0.2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73" t="s">
        <v>113</v>
      </c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5"/>
    </row>
    <row r="17" spans="1:78" ht="13.5" customHeight="1" x14ac:dyDescent="0.2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73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5"/>
    </row>
    <row r="18" spans="1:78" ht="13.5" customHeight="1" x14ac:dyDescent="0.2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73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5"/>
    </row>
    <row r="19" spans="1:78" ht="13.5" customHeight="1" x14ac:dyDescent="0.2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73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5"/>
    </row>
    <row r="20" spans="1:78" ht="13.5" customHeight="1" x14ac:dyDescent="0.2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73"/>
      <c r="BM20" s="74"/>
      <c r="BN20" s="74"/>
      <c r="BO20" s="74"/>
      <c r="BP20" s="74"/>
      <c r="BQ20" s="74"/>
      <c r="BR20" s="74"/>
      <c r="BS20" s="74"/>
      <c r="BT20" s="74"/>
      <c r="BU20" s="74"/>
      <c r="BV20" s="74"/>
      <c r="BW20" s="74"/>
      <c r="BX20" s="74"/>
      <c r="BY20" s="74"/>
      <c r="BZ20" s="75"/>
    </row>
    <row r="21" spans="1:78" ht="13.5" customHeight="1" x14ac:dyDescent="0.2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73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5"/>
    </row>
    <row r="22" spans="1:78" ht="13.5" customHeight="1" x14ac:dyDescent="0.2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73"/>
      <c r="BM22" s="74"/>
      <c r="BN22" s="74"/>
      <c r="BO22" s="74"/>
      <c r="BP22" s="74"/>
      <c r="BQ22" s="74"/>
      <c r="BR22" s="74"/>
      <c r="BS22" s="74"/>
      <c r="BT22" s="74"/>
      <c r="BU22" s="74"/>
      <c r="BV22" s="74"/>
      <c r="BW22" s="74"/>
      <c r="BX22" s="74"/>
      <c r="BY22" s="74"/>
      <c r="BZ22" s="75"/>
    </row>
    <row r="23" spans="1:78" ht="13.5" customHeight="1" x14ac:dyDescent="0.2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73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5"/>
    </row>
    <row r="24" spans="1:78" ht="13.5" customHeight="1" x14ac:dyDescent="0.2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73"/>
      <c r="BM24" s="74"/>
      <c r="BN24" s="74"/>
      <c r="BO24" s="74"/>
      <c r="BP24" s="74"/>
      <c r="BQ24" s="74"/>
      <c r="BR24" s="74"/>
      <c r="BS24" s="74"/>
      <c r="BT24" s="74"/>
      <c r="BU24" s="74"/>
      <c r="BV24" s="74"/>
      <c r="BW24" s="74"/>
      <c r="BX24" s="74"/>
      <c r="BY24" s="74"/>
      <c r="BZ24" s="75"/>
    </row>
    <row r="25" spans="1:78" ht="13.5" customHeight="1" x14ac:dyDescent="0.2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73"/>
      <c r="BM25" s="74"/>
      <c r="BN25" s="74"/>
      <c r="BO25" s="74"/>
      <c r="BP25" s="74"/>
      <c r="BQ25" s="74"/>
      <c r="BR25" s="74"/>
      <c r="BS25" s="74"/>
      <c r="BT25" s="74"/>
      <c r="BU25" s="74"/>
      <c r="BV25" s="74"/>
      <c r="BW25" s="74"/>
      <c r="BX25" s="74"/>
      <c r="BY25" s="74"/>
      <c r="BZ25" s="75"/>
    </row>
    <row r="26" spans="1:78" ht="13.5" customHeight="1" x14ac:dyDescent="0.2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73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5"/>
    </row>
    <row r="27" spans="1:78" ht="13.5" customHeight="1" x14ac:dyDescent="0.2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73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5"/>
    </row>
    <row r="28" spans="1:78" ht="13.5" customHeight="1" x14ac:dyDescent="0.2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73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5"/>
    </row>
    <row r="29" spans="1:78" ht="13.5" customHeight="1" x14ac:dyDescent="0.2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73"/>
      <c r="BM29" s="74"/>
      <c r="BN29" s="74"/>
      <c r="BO29" s="74"/>
      <c r="BP29" s="74"/>
      <c r="BQ29" s="74"/>
      <c r="BR29" s="74"/>
      <c r="BS29" s="74"/>
      <c r="BT29" s="74"/>
      <c r="BU29" s="74"/>
      <c r="BV29" s="74"/>
      <c r="BW29" s="74"/>
      <c r="BX29" s="74"/>
      <c r="BY29" s="74"/>
      <c r="BZ29" s="75"/>
    </row>
    <row r="30" spans="1:78" ht="13.5" customHeight="1" x14ac:dyDescent="0.2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73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5"/>
    </row>
    <row r="31" spans="1:78" ht="13.5" customHeight="1" x14ac:dyDescent="0.2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73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5"/>
    </row>
    <row r="32" spans="1:78" ht="13.5" customHeight="1" x14ac:dyDescent="0.2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73"/>
      <c r="BM32" s="74"/>
      <c r="BN32" s="74"/>
      <c r="BO32" s="74"/>
      <c r="BP32" s="74"/>
      <c r="BQ32" s="74"/>
      <c r="BR32" s="74"/>
      <c r="BS32" s="74"/>
      <c r="BT32" s="74"/>
      <c r="BU32" s="74"/>
      <c r="BV32" s="74"/>
      <c r="BW32" s="74"/>
      <c r="BX32" s="74"/>
      <c r="BY32" s="74"/>
      <c r="BZ32" s="75"/>
    </row>
    <row r="33" spans="1:78" ht="13.5" customHeight="1" x14ac:dyDescent="0.2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73"/>
      <c r="BM33" s="74"/>
      <c r="BN33" s="74"/>
      <c r="BO33" s="74"/>
      <c r="BP33" s="74"/>
      <c r="BQ33" s="74"/>
      <c r="BR33" s="74"/>
      <c r="BS33" s="74"/>
      <c r="BT33" s="74"/>
      <c r="BU33" s="74"/>
      <c r="BV33" s="74"/>
      <c r="BW33" s="74"/>
      <c r="BX33" s="74"/>
      <c r="BY33" s="74"/>
      <c r="BZ33" s="75"/>
    </row>
    <row r="34" spans="1:78" ht="13.5" customHeight="1" x14ac:dyDescent="0.2">
      <c r="A34" s="2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73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W34" s="74"/>
      <c r="BX34" s="74"/>
      <c r="BY34" s="74"/>
      <c r="BZ34" s="75"/>
    </row>
    <row r="35" spans="1:78" ht="13.5" customHeight="1" x14ac:dyDescent="0.2">
      <c r="A35" s="2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73"/>
      <c r="BM35" s="74"/>
      <c r="BN35" s="74"/>
      <c r="BO35" s="74"/>
      <c r="BP35" s="74"/>
      <c r="BQ35" s="74"/>
      <c r="BR35" s="74"/>
      <c r="BS35" s="74"/>
      <c r="BT35" s="74"/>
      <c r="BU35" s="74"/>
      <c r="BV35" s="74"/>
      <c r="BW35" s="74"/>
      <c r="BX35" s="74"/>
      <c r="BY35" s="74"/>
      <c r="BZ35" s="75"/>
    </row>
    <row r="36" spans="1:78" ht="13.5" customHeight="1" x14ac:dyDescent="0.2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73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5"/>
    </row>
    <row r="37" spans="1:78" ht="13.5" customHeight="1" x14ac:dyDescent="0.2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73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5"/>
    </row>
    <row r="38" spans="1:78" ht="13.5" customHeight="1" x14ac:dyDescent="0.2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73"/>
      <c r="BM38" s="74"/>
      <c r="BN38" s="74"/>
      <c r="BO38" s="74"/>
      <c r="BP38" s="74"/>
      <c r="BQ38" s="74"/>
      <c r="BR38" s="74"/>
      <c r="BS38" s="74"/>
      <c r="BT38" s="74"/>
      <c r="BU38" s="74"/>
      <c r="BV38" s="74"/>
      <c r="BW38" s="74"/>
      <c r="BX38" s="74"/>
      <c r="BY38" s="74"/>
      <c r="BZ38" s="75"/>
    </row>
    <row r="39" spans="1:78" ht="13.5" customHeight="1" x14ac:dyDescent="0.2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73"/>
      <c r="BM39" s="74"/>
      <c r="BN39" s="74"/>
      <c r="BO39" s="74"/>
      <c r="BP39" s="74"/>
      <c r="BQ39" s="74"/>
      <c r="BR39" s="74"/>
      <c r="BS39" s="74"/>
      <c r="BT39" s="74"/>
      <c r="BU39" s="74"/>
      <c r="BV39" s="74"/>
      <c r="BW39" s="74"/>
      <c r="BX39" s="74"/>
      <c r="BY39" s="74"/>
      <c r="BZ39" s="75"/>
    </row>
    <row r="40" spans="1:78" ht="13.5" customHeight="1" x14ac:dyDescent="0.2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73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5"/>
    </row>
    <row r="41" spans="1:78" ht="13.5" customHeight="1" x14ac:dyDescent="0.2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73"/>
      <c r="BM41" s="74"/>
      <c r="BN41" s="74"/>
      <c r="BO41" s="74"/>
      <c r="BP41" s="74"/>
      <c r="BQ41" s="74"/>
      <c r="BR41" s="74"/>
      <c r="BS41" s="74"/>
      <c r="BT41" s="74"/>
      <c r="BU41" s="74"/>
      <c r="BV41" s="74"/>
      <c r="BW41" s="74"/>
      <c r="BX41" s="74"/>
      <c r="BY41" s="74"/>
      <c r="BZ41" s="75"/>
    </row>
    <row r="42" spans="1:78" ht="13.5" customHeight="1" x14ac:dyDescent="0.2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73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5"/>
    </row>
    <row r="43" spans="1:78" ht="13.5" customHeight="1" x14ac:dyDescent="0.2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73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5"/>
    </row>
    <row r="44" spans="1:78" ht="13.5" customHeight="1" x14ac:dyDescent="0.2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73"/>
      <c r="BM44" s="74"/>
      <c r="BN44" s="74"/>
      <c r="BO44" s="74"/>
      <c r="BP44" s="74"/>
      <c r="BQ44" s="74"/>
      <c r="BR44" s="74"/>
      <c r="BS44" s="74"/>
      <c r="BT44" s="74"/>
      <c r="BU44" s="74"/>
      <c r="BV44" s="74"/>
      <c r="BW44" s="74"/>
      <c r="BX44" s="74"/>
      <c r="BY44" s="74"/>
      <c r="BZ44" s="75"/>
    </row>
    <row r="45" spans="1:78" ht="13.5" customHeight="1" x14ac:dyDescent="0.2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67" t="s">
        <v>26</v>
      </c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9"/>
    </row>
    <row r="46" spans="1:78" ht="13.5" customHeight="1" x14ac:dyDescent="0.2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70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2"/>
    </row>
    <row r="47" spans="1:78" ht="13.5" customHeight="1" x14ac:dyDescent="0.2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73" t="s">
        <v>114</v>
      </c>
      <c r="BM47" s="74"/>
      <c r="BN47" s="74"/>
      <c r="BO47" s="74"/>
      <c r="BP47" s="74"/>
      <c r="BQ47" s="74"/>
      <c r="BR47" s="74"/>
      <c r="BS47" s="74"/>
      <c r="BT47" s="74"/>
      <c r="BU47" s="74"/>
      <c r="BV47" s="74"/>
      <c r="BW47" s="74"/>
      <c r="BX47" s="74"/>
      <c r="BY47" s="74"/>
      <c r="BZ47" s="75"/>
    </row>
    <row r="48" spans="1:78" ht="13.5" customHeight="1" x14ac:dyDescent="0.2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73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5"/>
    </row>
    <row r="49" spans="1:78" ht="13.5" customHeight="1" x14ac:dyDescent="0.2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73"/>
      <c r="BM49" s="74"/>
      <c r="BN49" s="74"/>
      <c r="BO49" s="74"/>
      <c r="BP49" s="74"/>
      <c r="BQ49" s="74"/>
      <c r="BR49" s="74"/>
      <c r="BS49" s="74"/>
      <c r="BT49" s="74"/>
      <c r="BU49" s="74"/>
      <c r="BV49" s="74"/>
      <c r="BW49" s="74"/>
      <c r="BX49" s="74"/>
      <c r="BY49" s="74"/>
      <c r="BZ49" s="75"/>
    </row>
    <row r="50" spans="1:78" ht="13.5" customHeight="1" x14ac:dyDescent="0.2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73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5"/>
    </row>
    <row r="51" spans="1:78" ht="13.5" customHeight="1" x14ac:dyDescent="0.2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73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5"/>
    </row>
    <row r="52" spans="1:78" ht="13.5" customHeight="1" x14ac:dyDescent="0.2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73"/>
      <c r="BM52" s="74"/>
      <c r="BN52" s="74"/>
      <c r="BO52" s="74"/>
      <c r="BP52" s="74"/>
      <c r="BQ52" s="74"/>
      <c r="BR52" s="74"/>
      <c r="BS52" s="74"/>
      <c r="BT52" s="74"/>
      <c r="BU52" s="74"/>
      <c r="BV52" s="74"/>
      <c r="BW52" s="74"/>
      <c r="BX52" s="74"/>
      <c r="BY52" s="74"/>
      <c r="BZ52" s="75"/>
    </row>
    <row r="53" spans="1:78" ht="13.5" customHeight="1" x14ac:dyDescent="0.2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73"/>
      <c r="BM53" s="74"/>
      <c r="BN53" s="74"/>
      <c r="BO53" s="74"/>
      <c r="BP53" s="74"/>
      <c r="BQ53" s="74"/>
      <c r="BR53" s="74"/>
      <c r="BS53" s="74"/>
      <c r="BT53" s="74"/>
      <c r="BU53" s="74"/>
      <c r="BV53" s="74"/>
      <c r="BW53" s="74"/>
      <c r="BX53" s="74"/>
      <c r="BY53" s="74"/>
      <c r="BZ53" s="75"/>
    </row>
    <row r="54" spans="1:78" ht="13.5" customHeight="1" x14ac:dyDescent="0.2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73"/>
      <c r="BM54" s="74"/>
      <c r="BN54" s="74"/>
      <c r="BO54" s="74"/>
      <c r="BP54" s="74"/>
      <c r="BQ54" s="74"/>
      <c r="BR54" s="74"/>
      <c r="BS54" s="74"/>
      <c r="BT54" s="74"/>
      <c r="BU54" s="74"/>
      <c r="BV54" s="74"/>
      <c r="BW54" s="74"/>
      <c r="BX54" s="74"/>
      <c r="BY54" s="74"/>
      <c r="BZ54" s="75"/>
    </row>
    <row r="55" spans="1:78" ht="13.5" customHeight="1" x14ac:dyDescent="0.2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73"/>
      <c r="BM55" s="74"/>
      <c r="BN55" s="74"/>
      <c r="BO55" s="74"/>
      <c r="BP55" s="74"/>
      <c r="BQ55" s="74"/>
      <c r="BR55" s="74"/>
      <c r="BS55" s="74"/>
      <c r="BT55" s="74"/>
      <c r="BU55" s="74"/>
      <c r="BV55" s="74"/>
      <c r="BW55" s="74"/>
      <c r="BX55" s="74"/>
      <c r="BY55" s="74"/>
      <c r="BZ55" s="75"/>
    </row>
    <row r="56" spans="1:78" ht="13.5" customHeight="1" x14ac:dyDescent="0.2">
      <c r="A56" s="2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73"/>
      <c r="BM56" s="74"/>
      <c r="BN56" s="74"/>
      <c r="BO56" s="74"/>
      <c r="BP56" s="74"/>
      <c r="BQ56" s="74"/>
      <c r="BR56" s="74"/>
      <c r="BS56" s="74"/>
      <c r="BT56" s="74"/>
      <c r="BU56" s="74"/>
      <c r="BV56" s="74"/>
      <c r="BW56" s="74"/>
      <c r="BX56" s="74"/>
      <c r="BY56" s="74"/>
      <c r="BZ56" s="75"/>
    </row>
    <row r="57" spans="1:78" ht="13.5" customHeight="1" x14ac:dyDescent="0.2">
      <c r="A57" s="2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73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5"/>
    </row>
    <row r="58" spans="1:78" ht="13.5" customHeight="1" x14ac:dyDescent="0.2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73"/>
      <c r="BM58" s="74"/>
      <c r="BN58" s="74"/>
      <c r="BO58" s="74"/>
      <c r="BP58" s="74"/>
      <c r="BQ58" s="74"/>
      <c r="BR58" s="74"/>
      <c r="BS58" s="74"/>
      <c r="BT58" s="74"/>
      <c r="BU58" s="74"/>
      <c r="BV58" s="74"/>
      <c r="BW58" s="74"/>
      <c r="BX58" s="74"/>
      <c r="BY58" s="74"/>
      <c r="BZ58" s="75"/>
    </row>
    <row r="59" spans="1:78" ht="13.5" customHeight="1" x14ac:dyDescent="0.2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73"/>
      <c r="BM59" s="74"/>
      <c r="BN59" s="74"/>
      <c r="BO59" s="74"/>
      <c r="BP59" s="74"/>
      <c r="BQ59" s="74"/>
      <c r="BR59" s="74"/>
      <c r="BS59" s="74"/>
      <c r="BT59" s="74"/>
      <c r="BU59" s="74"/>
      <c r="BV59" s="74"/>
      <c r="BW59" s="74"/>
      <c r="BX59" s="74"/>
      <c r="BY59" s="74"/>
      <c r="BZ59" s="75"/>
    </row>
    <row r="60" spans="1:78" ht="13.5" customHeight="1" x14ac:dyDescent="0.2">
      <c r="A60" s="2"/>
      <c r="B60" s="84" t="s">
        <v>27</v>
      </c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  <c r="AM60" s="85"/>
      <c r="AN60" s="85"/>
      <c r="AO60" s="85"/>
      <c r="AP60" s="85"/>
      <c r="AQ60" s="85"/>
      <c r="AR60" s="85"/>
      <c r="AS60" s="85"/>
      <c r="AT60" s="85"/>
      <c r="AU60" s="85"/>
      <c r="AV60" s="85"/>
      <c r="AW60" s="85"/>
      <c r="AX60" s="85"/>
      <c r="AY60" s="85"/>
      <c r="AZ60" s="85"/>
      <c r="BA60" s="85"/>
      <c r="BB60" s="85"/>
      <c r="BC60" s="85"/>
      <c r="BD60" s="85"/>
      <c r="BE60" s="85"/>
      <c r="BF60" s="85"/>
      <c r="BG60" s="85"/>
      <c r="BH60" s="85"/>
      <c r="BI60" s="85"/>
      <c r="BJ60" s="86"/>
      <c r="BK60" s="2"/>
      <c r="BL60" s="73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75"/>
    </row>
    <row r="61" spans="1:78" ht="13.5" customHeight="1" x14ac:dyDescent="0.2">
      <c r="A61" s="2"/>
      <c r="B61" s="84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  <c r="AM61" s="85"/>
      <c r="AN61" s="85"/>
      <c r="AO61" s="85"/>
      <c r="AP61" s="85"/>
      <c r="AQ61" s="85"/>
      <c r="AR61" s="85"/>
      <c r="AS61" s="85"/>
      <c r="AT61" s="85"/>
      <c r="AU61" s="85"/>
      <c r="AV61" s="85"/>
      <c r="AW61" s="85"/>
      <c r="AX61" s="85"/>
      <c r="AY61" s="85"/>
      <c r="AZ61" s="85"/>
      <c r="BA61" s="85"/>
      <c r="BB61" s="85"/>
      <c r="BC61" s="85"/>
      <c r="BD61" s="85"/>
      <c r="BE61" s="85"/>
      <c r="BF61" s="85"/>
      <c r="BG61" s="85"/>
      <c r="BH61" s="85"/>
      <c r="BI61" s="85"/>
      <c r="BJ61" s="86"/>
      <c r="BK61" s="2"/>
      <c r="BL61" s="73"/>
      <c r="BM61" s="74"/>
      <c r="BN61" s="74"/>
      <c r="BO61" s="74"/>
      <c r="BP61" s="74"/>
      <c r="BQ61" s="74"/>
      <c r="BR61" s="74"/>
      <c r="BS61" s="74"/>
      <c r="BT61" s="74"/>
      <c r="BU61" s="74"/>
      <c r="BV61" s="74"/>
      <c r="BW61" s="74"/>
      <c r="BX61" s="74"/>
      <c r="BY61" s="74"/>
      <c r="BZ61" s="75"/>
    </row>
    <row r="62" spans="1:78" ht="13.5" customHeight="1" x14ac:dyDescent="0.2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73"/>
      <c r="BM62" s="74"/>
      <c r="BN62" s="74"/>
      <c r="BO62" s="74"/>
      <c r="BP62" s="74"/>
      <c r="BQ62" s="74"/>
      <c r="BR62" s="74"/>
      <c r="BS62" s="74"/>
      <c r="BT62" s="74"/>
      <c r="BU62" s="74"/>
      <c r="BV62" s="74"/>
      <c r="BW62" s="74"/>
      <c r="BX62" s="74"/>
      <c r="BY62" s="74"/>
      <c r="BZ62" s="75"/>
    </row>
    <row r="63" spans="1:78" ht="13.5" customHeight="1" x14ac:dyDescent="0.2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73"/>
      <c r="BM63" s="74"/>
      <c r="BN63" s="74"/>
      <c r="BO63" s="74"/>
      <c r="BP63" s="74"/>
      <c r="BQ63" s="74"/>
      <c r="BR63" s="74"/>
      <c r="BS63" s="74"/>
      <c r="BT63" s="74"/>
      <c r="BU63" s="74"/>
      <c r="BV63" s="74"/>
      <c r="BW63" s="74"/>
      <c r="BX63" s="74"/>
      <c r="BY63" s="74"/>
      <c r="BZ63" s="75"/>
    </row>
    <row r="64" spans="1:78" ht="13.5" customHeight="1" x14ac:dyDescent="0.2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67" t="s">
        <v>28</v>
      </c>
      <c r="BM64" s="68"/>
      <c r="BN64" s="68"/>
      <c r="BO64" s="68"/>
      <c r="BP64" s="68"/>
      <c r="BQ64" s="68"/>
      <c r="BR64" s="68"/>
      <c r="BS64" s="68"/>
      <c r="BT64" s="68"/>
      <c r="BU64" s="68"/>
      <c r="BV64" s="68"/>
      <c r="BW64" s="68"/>
      <c r="BX64" s="68"/>
      <c r="BY64" s="68"/>
      <c r="BZ64" s="69"/>
    </row>
    <row r="65" spans="1:78" ht="13.5" customHeight="1" x14ac:dyDescent="0.2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70"/>
      <c r="BM65" s="71"/>
      <c r="BN65" s="71"/>
      <c r="BO65" s="71"/>
      <c r="BP65" s="71"/>
      <c r="BQ65" s="71"/>
      <c r="BR65" s="71"/>
      <c r="BS65" s="71"/>
      <c r="BT65" s="71"/>
      <c r="BU65" s="71"/>
      <c r="BV65" s="71"/>
      <c r="BW65" s="71"/>
      <c r="BX65" s="71"/>
      <c r="BY65" s="71"/>
      <c r="BZ65" s="72"/>
    </row>
    <row r="66" spans="1:78" ht="13.5" customHeight="1" x14ac:dyDescent="0.2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73" t="s">
        <v>112</v>
      </c>
      <c r="BM66" s="74"/>
      <c r="BN66" s="74"/>
      <c r="BO66" s="74"/>
      <c r="BP66" s="74"/>
      <c r="BQ66" s="74"/>
      <c r="BR66" s="74"/>
      <c r="BS66" s="74"/>
      <c r="BT66" s="74"/>
      <c r="BU66" s="74"/>
      <c r="BV66" s="74"/>
      <c r="BW66" s="74"/>
      <c r="BX66" s="74"/>
      <c r="BY66" s="74"/>
      <c r="BZ66" s="75"/>
    </row>
    <row r="67" spans="1:78" ht="13.5" customHeight="1" x14ac:dyDescent="0.2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73"/>
      <c r="BM67" s="74"/>
      <c r="BN67" s="74"/>
      <c r="BO67" s="74"/>
      <c r="BP67" s="74"/>
      <c r="BQ67" s="74"/>
      <c r="BR67" s="74"/>
      <c r="BS67" s="74"/>
      <c r="BT67" s="74"/>
      <c r="BU67" s="74"/>
      <c r="BV67" s="74"/>
      <c r="BW67" s="74"/>
      <c r="BX67" s="74"/>
      <c r="BY67" s="74"/>
      <c r="BZ67" s="75"/>
    </row>
    <row r="68" spans="1:78" ht="13.5" customHeight="1" x14ac:dyDescent="0.2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73"/>
      <c r="BM68" s="74"/>
      <c r="BN68" s="74"/>
      <c r="BO68" s="74"/>
      <c r="BP68" s="74"/>
      <c r="BQ68" s="74"/>
      <c r="BR68" s="74"/>
      <c r="BS68" s="74"/>
      <c r="BT68" s="74"/>
      <c r="BU68" s="74"/>
      <c r="BV68" s="74"/>
      <c r="BW68" s="74"/>
      <c r="BX68" s="74"/>
      <c r="BY68" s="74"/>
      <c r="BZ68" s="75"/>
    </row>
    <row r="69" spans="1:78" ht="13.5" customHeight="1" x14ac:dyDescent="0.2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73"/>
      <c r="BM69" s="74"/>
      <c r="BN69" s="74"/>
      <c r="BO69" s="74"/>
      <c r="BP69" s="74"/>
      <c r="BQ69" s="74"/>
      <c r="BR69" s="74"/>
      <c r="BS69" s="74"/>
      <c r="BT69" s="74"/>
      <c r="BU69" s="74"/>
      <c r="BV69" s="74"/>
      <c r="BW69" s="74"/>
      <c r="BX69" s="74"/>
      <c r="BY69" s="74"/>
      <c r="BZ69" s="75"/>
    </row>
    <row r="70" spans="1:78" ht="13.5" customHeight="1" x14ac:dyDescent="0.2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73"/>
      <c r="BM70" s="74"/>
      <c r="BN70" s="74"/>
      <c r="BO70" s="74"/>
      <c r="BP70" s="74"/>
      <c r="BQ70" s="74"/>
      <c r="BR70" s="74"/>
      <c r="BS70" s="74"/>
      <c r="BT70" s="74"/>
      <c r="BU70" s="74"/>
      <c r="BV70" s="74"/>
      <c r="BW70" s="74"/>
      <c r="BX70" s="74"/>
      <c r="BY70" s="74"/>
      <c r="BZ70" s="75"/>
    </row>
    <row r="71" spans="1:78" ht="13.5" customHeight="1" x14ac:dyDescent="0.2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73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5"/>
    </row>
    <row r="72" spans="1:78" ht="13.5" customHeight="1" x14ac:dyDescent="0.2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73"/>
      <c r="BM72" s="74"/>
      <c r="BN72" s="74"/>
      <c r="BO72" s="74"/>
      <c r="BP72" s="74"/>
      <c r="BQ72" s="74"/>
      <c r="BR72" s="74"/>
      <c r="BS72" s="74"/>
      <c r="BT72" s="74"/>
      <c r="BU72" s="74"/>
      <c r="BV72" s="74"/>
      <c r="BW72" s="74"/>
      <c r="BX72" s="74"/>
      <c r="BY72" s="74"/>
      <c r="BZ72" s="75"/>
    </row>
    <row r="73" spans="1:78" ht="13.5" customHeight="1" x14ac:dyDescent="0.2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73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5"/>
    </row>
    <row r="74" spans="1:78" ht="13.5" customHeight="1" x14ac:dyDescent="0.2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73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5"/>
    </row>
    <row r="75" spans="1:78" ht="13.5" customHeight="1" x14ac:dyDescent="0.2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73"/>
      <c r="BM75" s="74"/>
      <c r="BN75" s="74"/>
      <c r="BO75" s="74"/>
      <c r="BP75" s="74"/>
      <c r="BQ75" s="74"/>
      <c r="BR75" s="74"/>
      <c r="BS75" s="74"/>
      <c r="BT75" s="74"/>
      <c r="BU75" s="74"/>
      <c r="BV75" s="74"/>
      <c r="BW75" s="74"/>
      <c r="BX75" s="74"/>
      <c r="BY75" s="74"/>
      <c r="BZ75" s="75"/>
    </row>
    <row r="76" spans="1:78" ht="13.5" customHeight="1" x14ac:dyDescent="0.2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73"/>
      <c r="BM76" s="74"/>
      <c r="BN76" s="74"/>
      <c r="BO76" s="74"/>
      <c r="BP76" s="74"/>
      <c r="BQ76" s="74"/>
      <c r="BR76" s="74"/>
      <c r="BS76" s="74"/>
      <c r="BT76" s="74"/>
      <c r="BU76" s="74"/>
      <c r="BV76" s="74"/>
      <c r="BW76" s="74"/>
      <c r="BX76" s="74"/>
      <c r="BY76" s="74"/>
      <c r="BZ76" s="75"/>
    </row>
    <row r="77" spans="1:78" ht="13.5" customHeight="1" x14ac:dyDescent="0.2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73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5"/>
    </row>
    <row r="78" spans="1:78" ht="13.5" customHeight="1" x14ac:dyDescent="0.2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73"/>
      <c r="BM78" s="74"/>
      <c r="BN78" s="74"/>
      <c r="BO78" s="74"/>
      <c r="BP78" s="74"/>
      <c r="BQ78" s="74"/>
      <c r="BR78" s="74"/>
      <c r="BS78" s="74"/>
      <c r="BT78" s="74"/>
      <c r="BU78" s="74"/>
      <c r="BV78" s="74"/>
      <c r="BW78" s="74"/>
      <c r="BX78" s="74"/>
      <c r="BY78" s="74"/>
      <c r="BZ78" s="75"/>
    </row>
    <row r="79" spans="1:78" ht="13.5" customHeight="1" x14ac:dyDescent="0.2">
      <c r="A79" s="2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4"/>
      <c r="BJ79" s="18"/>
      <c r="BK79" s="2"/>
      <c r="BL79" s="73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5"/>
    </row>
    <row r="80" spans="1:78" ht="13.5" customHeight="1" x14ac:dyDescent="0.2">
      <c r="A80" s="2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4"/>
      <c r="BJ80" s="18"/>
      <c r="BK80" s="2"/>
      <c r="BL80" s="73"/>
      <c r="BM80" s="74"/>
      <c r="BN80" s="74"/>
      <c r="BO80" s="74"/>
      <c r="BP80" s="74"/>
      <c r="BQ80" s="74"/>
      <c r="BR80" s="74"/>
      <c r="BS80" s="74"/>
      <c r="BT80" s="74"/>
      <c r="BU80" s="74"/>
      <c r="BV80" s="74"/>
      <c r="BW80" s="74"/>
      <c r="BX80" s="74"/>
      <c r="BY80" s="74"/>
      <c r="BZ80" s="75"/>
    </row>
    <row r="81" spans="1:78" ht="13.5" customHeight="1" x14ac:dyDescent="0.2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4"/>
      <c r="V81" s="4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4"/>
      <c r="AP81" s="4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4"/>
      <c r="BJ81" s="18"/>
      <c r="BK81" s="2"/>
      <c r="BL81" s="73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5"/>
    </row>
    <row r="82" spans="1:78" ht="13.5" customHeight="1" x14ac:dyDescent="0.2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6"/>
      <c r="BM82" s="77"/>
      <c r="BN82" s="77"/>
      <c r="BO82" s="77"/>
      <c r="BP82" s="77"/>
      <c r="BQ82" s="77"/>
      <c r="BR82" s="77"/>
      <c r="BS82" s="77"/>
      <c r="BT82" s="77"/>
      <c r="BU82" s="77"/>
      <c r="BV82" s="77"/>
      <c r="BW82" s="77"/>
      <c r="BX82" s="77"/>
      <c r="BY82" s="77"/>
      <c r="BZ82" s="78"/>
    </row>
    <row r="83" spans="1:78" x14ac:dyDescent="0.2">
      <c r="C83" s="26"/>
    </row>
    <row r="84" spans="1:78" hidden="1" x14ac:dyDescent="0.2">
      <c r="B84" s="27" t="s">
        <v>29</v>
      </c>
      <c r="C84" s="27"/>
      <c r="D84" s="27"/>
      <c r="E84" s="27" t="s">
        <v>30</v>
      </c>
      <c r="F84" s="27" t="s">
        <v>31</v>
      </c>
      <c r="G84" s="27" t="s">
        <v>32</v>
      </c>
      <c r="H84" s="27" t="s">
        <v>33</v>
      </c>
      <c r="I84" s="27" t="s">
        <v>34</v>
      </c>
      <c r="J84" s="27" t="s">
        <v>35</v>
      </c>
      <c r="K84" s="27" t="s">
        <v>36</v>
      </c>
      <c r="L84" s="27" t="s">
        <v>37</v>
      </c>
      <c r="M84" s="27" t="s">
        <v>38</v>
      </c>
      <c r="N84" s="27" t="s">
        <v>39</v>
      </c>
      <c r="O84" s="27" t="s">
        <v>40</v>
      </c>
    </row>
    <row r="85" spans="1:78" hidden="1" x14ac:dyDescent="0.2">
      <c r="B85" s="27"/>
      <c r="C85" s="27"/>
      <c r="D85" s="27"/>
      <c r="E85" s="27" t="str">
        <f>データ!AH6</f>
        <v>【110.27】</v>
      </c>
      <c r="F85" s="27" t="str">
        <f>データ!AS6</f>
        <v>【1.15】</v>
      </c>
      <c r="G85" s="27" t="str">
        <f>データ!BD6</f>
        <v>【260.31】</v>
      </c>
      <c r="H85" s="27" t="str">
        <f>データ!BO6</f>
        <v>【275.67】</v>
      </c>
      <c r="I85" s="27" t="str">
        <f>データ!BZ6</f>
        <v>【100.05】</v>
      </c>
      <c r="J85" s="27" t="str">
        <f>データ!CK6</f>
        <v>【166.40】</v>
      </c>
      <c r="K85" s="27" t="str">
        <f>データ!CV6</f>
        <v>【60.69】</v>
      </c>
      <c r="L85" s="27" t="str">
        <f>データ!DG6</f>
        <v>【89.82】</v>
      </c>
      <c r="M85" s="27" t="str">
        <f>データ!DR6</f>
        <v>【50.19】</v>
      </c>
      <c r="N85" s="27" t="str">
        <f>データ!EC6</f>
        <v>【20.63】</v>
      </c>
      <c r="O85" s="27" t="str">
        <f>データ!EN6</f>
        <v>【0.69】</v>
      </c>
    </row>
  </sheetData>
  <sheetProtection algorithmName="SHA-512" hashValue="Gq5fDe8AVxhIy4rhdxHQP0WfxEOMQR0Q1o9xCYc5uNpG4TAMoGk6+0LEBeMBv7HWP2OzVLqKqWINe90hQf6UkQ==" saltValue="uH/PxKh1SQc77yj6Ip5VeQ==" spinCount="100000" sheet="1" objects="1" scenarios="1" formatCells="0" formatColumns="0" formatRows="0"/>
  <mergeCells count="44">
    <mergeCell ref="BL64:BZ65"/>
    <mergeCell ref="BL66:BZ82"/>
    <mergeCell ref="BL11:BZ13"/>
    <mergeCell ref="B14:BJ15"/>
    <mergeCell ref="BL14:BZ15"/>
    <mergeCell ref="BL16:BZ44"/>
    <mergeCell ref="BL45:BZ46"/>
    <mergeCell ref="BL47:BZ63"/>
    <mergeCell ref="B60:BJ61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2" x14ac:dyDescent="0.2"/>
  <cols>
    <col min="2" max="144" width="11.88671875" customWidth="1"/>
  </cols>
  <sheetData>
    <row r="1" spans="1:144" x14ac:dyDescent="0.2">
      <c r="A1" t="s">
        <v>41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2">
      <c r="A2" s="29" t="s">
        <v>42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2">
      <c r="A3" s="29" t="s">
        <v>43</v>
      </c>
      <c r="B3" s="30" t="s">
        <v>44</v>
      </c>
      <c r="C3" s="30" t="s">
        <v>45</v>
      </c>
      <c r="D3" s="30" t="s">
        <v>46</v>
      </c>
      <c r="E3" s="30" t="s">
        <v>47</v>
      </c>
      <c r="F3" s="30" t="s">
        <v>48</v>
      </c>
      <c r="G3" s="30" t="s">
        <v>49</v>
      </c>
      <c r="H3" s="88" t="s">
        <v>50</v>
      </c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0"/>
      <c r="X3" s="94" t="s">
        <v>51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 t="s">
        <v>52</v>
      </c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</row>
    <row r="4" spans="1:144" x14ac:dyDescent="0.2">
      <c r="A4" s="29" t="s">
        <v>53</v>
      </c>
      <c r="B4" s="31"/>
      <c r="C4" s="31"/>
      <c r="D4" s="31"/>
      <c r="E4" s="31"/>
      <c r="F4" s="31"/>
      <c r="G4" s="31"/>
      <c r="H4" s="91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3"/>
      <c r="X4" s="87" t="s">
        <v>54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 t="s">
        <v>55</v>
      </c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 t="s">
        <v>56</v>
      </c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 t="s">
        <v>57</v>
      </c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 t="s">
        <v>58</v>
      </c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 t="s">
        <v>59</v>
      </c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 t="s">
        <v>60</v>
      </c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 t="s">
        <v>61</v>
      </c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 t="s">
        <v>62</v>
      </c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 t="s">
        <v>63</v>
      </c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 t="s">
        <v>64</v>
      </c>
      <c r="EE4" s="87"/>
      <c r="EF4" s="87"/>
      <c r="EG4" s="87"/>
      <c r="EH4" s="87"/>
      <c r="EI4" s="87"/>
      <c r="EJ4" s="87"/>
      <c r="EK4" s="87"/>
      <c r="EL4" s="87"/>
      <c r="EM4" s="87"/>
      <c r="EN4" s="87"/>
    </row>
    <row r="5" spans="1:144" x14ac:dyDescent="0.2">
      <c r="A5" s="29" t="s">
        <v>65</v>
      </c>
      <c r="B5" s="32"/>
      <c r="C5" s="32"/>
      <c r="D5" s="32"/>
      <c r="E5" s="32"/>
      <c r="F5" s="32"/>
      <c r="G5" s="32"/>
      <c r="H5" s="33" t="s">
        <v>66</v>
      </c>
      <c r="I5" s="33" t="s">
        <v>67</v>
      </c>
      <c r="J5" s="33" t="s">
        <v>68</v>
      </c>
      <c r="K5" s="33" t="s">
        <v>69</v>
      </c>
      <c r="L5" s="33" t="s">
        <v>70</v>
      </c>
      <c r="M5" s="33" t="s">
        <v>5</v>
      </c>
      <c r="N5" s="33" t="s">
        <v>71</v>
      </c>
      <c r="O5" s="33" t="s">
        <v>72</v>
      </c>
      <c r="P5" s="33" t="s">
        <v>73</v>
      </c>
      <c r="Q5" s="33" t="s">
        <v>74</v>
      </c>
      <c r="R5" s="33" t="s">
        <v>75</v>
      </c>
      <c r="S5" s="33" t="s">
        <v>76</v>
      </c>
      <c r="T5" s="33" t="s">
        <v>77</v>
      </c>
      <c r="U5" s="33" t="s">
        <v>78</v>
      </c>
      <c r="V5" s="33" t="s">
        <v>79</v>
      </c>
      <c r="W5" s="33" t="s">
        <v>80</v>
      </c>
      <c r="X5" s="33" t="s">
        <v>81</v>
      </c>
      <c r="Y5" s="33" t="s">
        <v>82</v>
      </c>
      <c r="Z5" s="33" t="s">
        <v>83</v>
      </c>
      <c r="AA5" s="33" t="s">
        <v>84</v>
      </c>
      <c r="AB5" s="33" t="s">
        <v>85</v>
      </c>
      <c r="AC5" s="33" t="s">
        <v>86</v>
      </c>
      <c r="AD5" s="33" t="s">
        <v>87</v>
      </c>
      <c r="AE5" s="33" t="s">
        <v>88</v>
      </c>
      <c r="AF5" s="33" t="s">
        <v>89</v>
      </c>
      <c r="AG5" s="33" t="s">
        <v>90</v>
      </c>
      <c r="AH5" s="33" t="s">
        <v>29</v>
      </c>
      <c r="AI5" s="33" t="s">
        <v>81</v>
      </c>
      <c r="AJ5" s="33" t="s">
        <v>82</v>
      </c>
      <c r="AK5" s="33" t="s">
        <v>83</v>
      </c>
      <c r="AL5" s="33" t="s">
        <v>84</v>
      </c>
      <c r="AM5" s="33" t="s">
        <v>85</v>
      </c>
      <c r="AN5" s="33" t="s">
        <v>86</v>
      </c>
      <c r="AO5" s="33" t="s">
        <v>87</v>
      </c>
      <c r="AP5" s="33" t="s">
        <v>88</v>
      </c>
      <c r="AQ5" s="33" t="s">
        <v>89</v>
      </c>
      <c r="AR5" s="33" t="s">
        <v>90</v>
      </c>
      <c r="AS5" s="33" t="s">
        <v>91</v>
      </c>
      <c r="AT5" s="33" t="s">
        <v>81</v>
      </c>
      <c r="AU5" s="33" t="s">
        <v>82</v>
      </c>
      <c r="AV5" s="33" t="s">
        <v>83</v>
      </c>
      <c r="AW5" s="33" t="s">
        <v>84</v>
      </c>
      <c r="AX5" s="33" t="s">
        <v>85</v>
      </c>
      <c r="AY5" s="33" t="s">
        <v>86</v>
      </c>
      <c r="AZ5" s="33" t="s">
        <v>87</v>
      </c>
      <c r="BA5" s="33" t="s">
        <v>88</v>
      </c>
      <c r="BB5" s="33" t="s">
        <v>89</v>
      </c>
      <c r="BC5" s="33" t="s">
        <v>90</v>
      </c>
      <c r="BD5" s="33" t="s">
        <v>91</v>
      </c>
      <c r="BE5" s="33" t="s">
        <v>81</v>
      </c>
      <c r="BF5" s="33" t="s">
        <v>82</v>
      </c>
      <c r="BG5" s="33" t="s">
        <v>83</v>
      </c>
      <c r="BH5" s="33" t="s">
        <v>84</v>
      </c>
      <c r="BI5" s="33" t="s">
        <v>85</v>
      </c>
      <c r="BJ5" s="33" t="s">
        <v>86</v>
      </c>
      <c r="BK5" s="33" t="s">
        <v>87</v>
      </c>
      <c r="BL5" s="33" t="s">
        <v>88</v>
      </c>
      <c r="BM5" s="33" t="s">
        <v>89</v>
      </c>
      <c r="BN5" s="33" t="s">
        <v>90</v>
      </c>
      <c r="BO5" s="33" t="s">
        <v>91</v>
      </c>
      <c r="BP5" s="33" t="s">
        <v>81</v>
      </c>
      <c r="BQ5" s="33" t="s">
        <v>82</v>
      </c>
      <c r="BR5" s="33" t="s">
        <v>83</v>
      </c>
      <c r="BS5" s="33" t="s">
        <v>84</v>
      </c>
      <c r="BT5" s="33" t="s">
        <v>85</v>
      </c>
      <c r="BU5" s="33" t="s">
        <v>86</v>
      </c>
      <c r="BV5" s="33" t="s">
        <v>87</v>
      </c>
      <c r="BW5" s="33" t="s">
        <v>88</v>
      </c>
      <c r="BX5" s="33" t="s">
        <v>89</v>
      </c>
      <c r="BY5" s="33" t="s">
        <v>90</v>
      </c>
      <c r="BZ5" s="33" t="s">
        <v>91</v>
      </c>
      <c r="CA5" s="33" t="s">
        <v>81</v>
      </c>
      <c r="CB5" s="33" t="s">
        <v>82</v>
      </c>
      <c r="CC5" s="33" t="s">
        <v>83</v>
      </c>
      <c r="CD5" s="33" t="s">
        <v>84</v>
      </c>
      <c r="CE5" s="33" t="s">
        <v>85</v>
      </c>
      <c r="CF5" s="33" t="s">
        <v>86</v>
      </c>
      <c r="CG5" s="33" t="s">
        <v>87</v>
      </c>
      <c r="CH5" s="33" t="s">
        <v>88</v>
      </c>
      <c r="CI5" s="33" t="s">
        <v>89</v>
      </c>
      <c r="CJ5" s="33" t="s">
        <v>90</v>
      </c>
      <c r="CK5" s="33" t="s">
        <v>91</v>
      </c>
      <c r="CL5" s="33" t="s">
        <v>81</v>
      </c>
      <c r="CM5" s="33" t="s">
        <v>82</v>
      </c>
      <c r="CN5" s="33" t="s">
        <v>83</v>
      </c>
      <c r="CO5" s="33" t="s">
        <v>84</v>
      </c>
      <c r="CP5" s="33" t="s">
        <v>85</v>
      </c>
      <c r="CQ5" s="33" t="s">
        <v>86</v>
      </c>
      <c r="CR5" s="33" t="s">
        <v>87</v>
      </c>
      <c r="CS5" s="33" t="s">
        <v>88</v>
      </c>
      <c r="CT5" s="33" t="s">
        <v>89</v>
      </c>
      <c r="CU5" s="33" t="s">
        <v>90</v>
      </c>
      <c r="CV5" s="33" t="s">
        <v>91</v>
      </c>
      <c r="CW5" s="33" t="s">
        <v>81</v>
      </c>
      <c r="CX5" s="33" t="s">
        <v>82</v>
      </c>
      <c r="CY5" s="33" t="s">
        <v>83</v>
      </c>
      <c r="CZ5" s="33" t="s">
        <v>84</v>
      </c>
      <c r="DA5" s="33" t="s">
        <v>85</v>
      </c>
      <c r="DB5" s="33" t="s">
        <v>86</v>
      </c>
      <c r="DC5" s="33" t="s">
        <v>87</v>
      </c>
      <c r="DD5" s="33" t="s">
        <v>88</v>
      </c>
      <c r="DE5" s="33" t="s">
        <v>89</v>
      </c>
      <c r="DF5" s="33" t="s">
        <v>90</v>
      </c>
      <c r="DG5" s="33" t="s">
        <v>91</v>
      </c>
      <c r="DH5" s="33" t="s">
        <v>81</v>
      </c>
      <c r="DI5" s="33" t="s">
        <v>82</v>
      </c>
      <c r="DJ5" s="33" t="s">
        <v>83</v>
      </c>
      <c r="DK5" s="33" t="s">
        <v>84</v>
      </c>
      <c r="DL5" s="33" t="s">
        <v>85</v>
      </c>
      <c r="DM5" s="33" t="s">
        <v>86</v>
      </c>
      <c r="DN5" s="33" t="s">
        <v>87</v>
      </c>
      <c r="DO5" s="33" t="s">
        <v>88</v>
      </c>
      <c r="DP5" s="33" t="s">
        <v>89</v>
      </c>
      <c r="DQ5" s="33" t="s">
        <v>90</v>
      </c>
      <c r="DR5" s="33" t="s">
        <v>91</v>
      </c>
      <c r="DS5" s="33" t="s">
        <v>81</v>
      </c>
      <c r="DT5" s="33" t="s">
        <v>82</v>
      </c>
      <c r="DU5" s="33" t="s">
        <v>83</v>
      </c>
      <c r="DV5" s="33" t="s">
        <v>84</v>
      </c>
      <c r="DW5" s="33" t="s">
        <v>85</v>
      </c>
      <c r="DX5" s="33" t="s">
        <v>86</v>
      </c>
      <c r="DY5" s="33" t="s">
        <v>87</v>
      </c>
      <c r="DZ5" s="33" t="s">
        <v>88</v>
      </c>
      <c r="EA5" s="33" t="s">
        <v>89</v>
      </c>
      <c r="EB5" s="33" t="s">
        <v>90</v>
      </c>
      <c r="EC5" s="33" t="s">
        <v>91</v>
      </c>
      <c r="ED5" s="33" t="s">
        <v>81</v>
      </c>
      <c r="EE5" s="33" t="s">
        <v>82</v>
      </c>
      <c r="EF5" s="33" t="s">
        <v>83</v>
      </c>
      <c r="EG5" s="33" t="s">
        <v>84</v>
      </c>
      <c r="EH5" s="33" t="s">
        <v>85</v>
      </c>
      <c r="EI5" s="33" t="s">
        <v>86</v>
      </c>
      <c r="EJ5" s="33" t="s">
        <v>87</v>
      </c>
      <c r="EK5" s="33" t="s">
        <v>88</v>
      </c>
      <c r="EL5" s="33" t="s">
        <v>89</v>
      </c>
      <c r="EM5" s="33" t="s">
        <v>90</v>
      </c>
      <c r="EN5" s="33" t="s">
        <v>91</v>
      </c>
    </row>
    <row r="6" spans="1:144" s="37" customFormat="1" x14ac:dyDescent="0.2">
      <c r="A6" s="29" t="s">
        <v>92</v>
      </c>
      <c r="B6" s="34">
        <f>B7</f>
        <v>2020</v>
      </c>
      <c r="C6" s="34">
        <f t="shared" ref="C6:W6" si="3">C7</f>
        <v>42064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1</v>
      </c>
      <c r="H6" s="34" t="str">
        <f t="shared" si="3"/>
        <v>宮城県　白石市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末端給水事業</v>
      </c>
      <c r="L6" s="34" t="str">
        <f t="shared" si="3"/>
        <v>A5</v>
      </c>
      <c r="M6" s="34" t="str">
        <f t="shared" si="3"/>
        <v>非設置</v>
      </c>
      <c r="N6" s="35" t="str">
        <f t="shared" si="3"/>
        <v>-</v>
      </c>
      <c r="O6" s="35">
        <f t="shared" si="3"/>
        <v>65.319999999999993</v>
      </c>
      <c r="P6" s="35">
        <f t="shared" si="3"/>
        <v>96.11</v>
      </c>
      <c r="Q6" s="35">
        <f t="shared" si="3"/>
        <v>4180</v>
      </c>
      <c r="R6" s="35">
        <f t="shared" si="3"/>
        <v>33082</v>
      </c>
      <c r="S6" s="35">
        <f t="shared" si="3"/>
        <v>286.48</v>
      </c>
      <c r="T6" s="35">
        <f t="shared" si="3"/>
        <v>115.48</v>
      </c>
      <c r="U6" s="35">
        <f t="shared" si="3"/>
        <v>31609</v>
      </c>
      <c r="V6" s="35">
        <f t="shared" si="3"/>
        <v>49.62</v>
      </c>
      <c r="W6" s="35">
        <f t="shared" si="3"/>
        <v>637.02</v>
      </c>
      <c r="X6" s="36">
        <f>IF(X7="",NA(),X7)</f>
        <v>119.78</v>
      </c>
      <c r="Y6" s="36">
        <f t="shared" ref="Y6:AG6" si="4">IF(Y7="",NA(),Y7)</f>
        <v>105.52</v>
      </c>
      <c r="Z6" s="36">
        <f t="shared" si="4"/>
        <v>96.42</v>
      </c>
      <c r="AA6" s="36">
        <f t="shared" si="4"/>
        <v>95.61</v>
      </c>
      <c r="AB6" s="36">
        <f t="shared" si="4"/>
        <v>108.42</v>
      </c>
      <c r="AC6" s="36">
        <f t="shared" si="4"/>
        <v>110.95</v>
      </c>
      <c r="AD6" s="36">
        <f t="shared" si="4"/>
        <v>110.68</v>
      </c>
      <c r="AE6" s="36">
        <f t="shared" si="4"/>
        <v>110.66</v>
      </c>
      <c r="AF6" s="36">
        <f t="shared" si="4"/>
        <v>109.01</v>
      </c>
      <c r="AG6" s="36">
        <f t="shared" si="4"/>
        <v>108.83</v>
      </c>
      <c r="AH6" s="35" t="str">
        <f>IF(AH7="","",IF(AH7="-","【-】","【"&amp;SUBSTITUTE(TEXT(AH7,"#,##0.00"),"-","△")&amp;"】"))</f>
        <v>【110.27】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3.91</v>
      </c>
      <c r="AO6" s="36">
        <f t="shared" si="5"/>
        <v>3.56</v>
      </c>
      <c r="AP6" s="36">
        <f t="shared" si="5"/>
        <v>2.74</v>
      </c>
      <c r="AQ6" s="36">
        <f t="shared" si="5"/>
        <v>3.7</v>
      </c>
      <c r="AR6" s="36">
        <f t="shared" si="5"/>
        <v>4.34</v>
      </c>
      <c r="AS6" s="35" t="str">
        <f>IF(AS7="","",IF(AS7="-","【-】","【"&amp;SUBSTITUTE(TEXT(AS7,"#,##0.00"),"-","△")&amp;"】"))</f>
        <v>【1.15】</v>
      </c>
      <c r="AT6" s="36">
        <f>IF(AT7="",NA(),AT7)</f>
        <v>541.70000000000005</v>
      </c>
      <c r="AU6" s="36">
        <f t="shared" ref="AU6:BC6" si="6">IF(AU7="",NA(),AU7)</f>
        <v>511.27</v>
      </c>
      <c r="AV6" s="36">
        <f t="shared" si="6"/>
        <v>478.05</v>
      </c>
      <c r="AW6" s="36">
        <f t="shared" si="6"/>
        <v>416.88</v>
      </c>
      <c r="AX6" s="36">
        <f t="shared" si="6"/>
        <v>375.88</v>
      </c>
      <c r="AY6" s="36">
        <f t="shared" si="6"/>
        <v>377.63</v>
      </c>
      <c r="AZ6" s="36">
        <f t="shared" si="6"/>
        <v>357.34</v>
      </c>
      <c r="BA6" s="36">
        <f t="shared" si="6"/>
        <v>366.03</v>
      </c>
      <c r="BB6" s="36">
        <f t="shared" si="6"/>
        <v>365.18</v>
      </c>
      <c r="BC6" s="36">
        <f t="shared" si="6"/>
        <v>327.77</v>
      </c>
      <c r="BD6" s="35" t="str">
        <f>IF(BD7="","",IF(BD7="-","【-】","【"&amp;SUBSTITUTE(TEXT(BD7,"#,##0.00"),"-","△")&amp;"】"))</f>
        <v>【260.31】</v>
      </c>
      <c r="BE6" s="36">
        <f>IF(BE7="",NA(),BE7)</f>
        <v>150.22</v>
      </c>
      <c r="BF6" s="36">
        <f t="shared" ref="BF6:BN6" si="7">IF(BF7="",NA(),BF7)</f>
        <v>155.37</v>
      </c>
      <c r="BG6" s="36">
        <f t="shared" si="7"/>
        <v>170.02</v>
      </c>
      <c r="BH6" s="36">
        <f t="shared" si="7"/>
        <v>179.88</v>
      </c>
      <c r="BI6" s="36">
        <f t="shared" si="7"/>
        <v>197.47</v>
      </c>
      <c r="BJ6" s="36">
        <f t="shared" si="7"/>
        <v>364.71</v>
      </c>
      <c r="BK6" s="36">
        <f t="shared" si="7"/>
        <v>373.69</v>
      </c>
      <c r="BL6" s="36">
        <f t="shared" si="7"/>
        <v>370.12</v>
      </c>
      <c r="BM6" s="36">
        <f t="shared" si="7"/>
        <v>371.65</v>
      </c>
      <c r="BN6" s="36">
        <f t="shared" si="7"/>
        <v>397.1</v>
      </c>
      <c r="BO6" s="35" t="str">
        <f>IF(BO7="","",IF(BO7="-","【-】","【"&amp;SUBSTITUTE(TEXT(BO7,"#,##0.00"),"-","△")&amp;"】"))</f>
        <v>【275.67】</v>
      </c>
      <c r="BP6" s="36">
        <f>IF(BP7="",NA(),BP7)</f>
        <v>101.98</v>
      </c>
      <c r="BQ6" s="36">
        <f t="shared" ref="BQ6:BY6" si="8">IF(BQ7="",NA(),BQ7)</f>
        <v>100.86</v>
      </c>
      <c r="BR6" s="36">
        <f t="shared" si="8"/>
        <v>94.31</v>
      </c>
      <c r="BS6" s="36">
        <f t="shared" si="8"/>
        <v>91.39</v>
      </c>
      <c r="BT6" s="36">
        <f t="shared" si="8"/>
        <v>94.96</v>
      </c>
      <c r="BU6" s="36">
        <f t="shared" si="8"/>
        <v>100.65</v>
      </c>
      <c r="BV6" s="36">
        <f t="shared" si="8"/>
        <v>99.87</v>
      </c>
      <c r="BW6" s="36">
        <f t="shared" si="8"/>
        <v>100.42</v>
      </c>
      <c r="BX6" s="36">
        <f t="shared" si="8"/>
        <v>98.77</v>
      </c>
      <c r="BY6" s="36">
        <f t="shared" si="8"/>
        <v>95.79</v>
      </c>
      <c r="BZ6" s="35" t="str">
        <f>IF(BZ7="","",IF(BZ7="-","【-】","【"&amp;SUBSTITUTE(TEXT(BZ7,"#,##0.00"),"-","△")&amp;"】"))</f>
        <v>【100.05】</v>
      </c>
      <c r="CA6" s="36">
        <f>IF(CA7="",NA(),CA7)</f>
        <v>253.16</v>
      </c>
      <c r="CB6" s="36">
        <f t="shared" ref="CB6:CJ6" si="9">IF(CB7="",NA(),CB7)</f>
        <v>258.85000000000002</v>
      </c>
      <c r="CC6" s="36">
        <f t="shared" si="9"/>
        <v>278.95</v>
      </c>
      <c r="CD6" s="36">
        <f t="shared" si="9"/>
        <v>288.45</v>
      </c>
      <c r="CE6" s="36">
        <f t="shared" si="9"/>
        <v>254.12</v>
      </c>
      <c r="CF6" s="36">
        <f t="shared" si="9"/>
        <v>170.19</v>
      </c>
      <c r="CG6" s="36">
        <f t="shared" si="9"/>
        <v>171.81</v>
      </c>
      <c r="CH6" s="36">
        <f t="shared" si="9"/>
        <v>171.67</v>
      </c>
      <c r="CI6" s="36">
        <f t="shared" si="9"/>
        <v>173.67</v>
      </c>
      <c r="CJ6" s="36">
        <f t="shared" si="9"/>
        <v>171.13</v>
      </c>
      <c r="CK6" s="35" t="str">
        <f>IF(CK7="","",IF(CK7="-","【-】","【"&amp;SUBSTITUTE(TEXT(CK7,"#,##0.00"),"-","△")&amp;"】"))</f>
        <v>【166.40】</v>
      </c>
      <c r="CL6" s="36">
        <f>IF(CL7="",NA(),CL7)</f>
        <v>55.55</v>
      </c>
      <c r="CM6" s="36">
        <f t="shared" ref="CM6:CU6" si="10">IF(CM7="",NA(),CM7)</f>
        <v>84.46</v>
      </c>
      <c r="CN6" s="36">
        <f t="shared" si="10"/>
        <v>82.53</v>
      </c>
      <c r="CO6" s="36">
        <f t="shared" si="10"/>
        <v>79.97</v>
      </c>
      <c r="CP6" s="36">
        <f t="shared" si="10"/>
        <v>75.27</v>
      </c>
      <c r="CQ6" s="36">
        <f t="shared" si="10"/>
        <v>59.01</v>
      </c>
      <c r="CR6" s="36">
        <f t="shared" si="10"/>
        <v>60.03</v>
      </c>
      <c r="CS6" s="36">
        <f t="shared" si="10"/>
        <v>59.74</v>
      </c>
      <c r="CT6" s="36">
        <f t="shared" si="10"/>
        <v>59.67</v>
      </c>
      <c r="CU6" s="36">
        <f t="shared" si="10"/>
        <v>60.12</v>
      </c>
      <c r="CV6" s="35" t="str">
        <f>IF(CV7="","",IF(CV7="-","【-】","【"&amp;SUBSTITUTE(TEXT(CV7,"#,##0.00"),"-","△")&amp;"】"))</f>
        <v>【60.69】</v>
      </c>
      <c r="CW6" s="36">
        <f>IF(CW7="",NA(),CW7)</f>
        <v>70.790000000000006</v>
      </c>
      <c r="CX6" s="36">
        <f t="shared" ref="CX6:DF6" si="11">IF(CX7="",NA(),CX7)</f>
        <v>72.22</v>
      </c>
      <c r="CY6" s="36">
        <f t="shared" si="11"/>
        <v>73.13</v>
      </c>
      <c r="CZ6" s="36">
        <f t="shared" si="11"/>
        <v>73.53</v>
      </c>
      <c r="DA6" s="36">
        <f t="shared" si="11"/>
        <v>77.86</v>
      </c>
      <c r="DB6" s="36">
        <f t="shared" si="11"/>
        <v>85.37</v>
      </c>
      <c r="DC6" s="36">
        <f t="shared" si="11"/>
        <v>84.81</v>
      </c>
      <c r="DD6" s="36">
        <f t="shared" si="11"/>
        <v>84.8</v>
      </c>
      <c r="DE6" s="36">
        <f t="shared" si="11"/>
        <v>84.6</v>
      </c>
      <c r="DF6" s="36">
        <f t="shared" si="11"/>
        <v>84.24</v>
      </c>
      <c r="DG6" s="35" t="str">
        <f>IF(DG7="","",IF(DG7="-","【-】","【"&amp;SUBSTITUTE(TEXT(DG7,"#,##0.00"),"-","△")&amp;"】"))</f>
        <v>【89.82】</v>
      </c>
      <c r="DH6" s="36">
        <f>IF(DH7="",NA(),DH7)</f>
        <v>60.68</v>
      </c>
      <c r="DI6" s="36">
        <f t="shared" ref="DI6:DQ6" si="12">IF(DI7="",NA(),DI7)</f>
        <v>61.46</v>
      </c>
      <c r="DJ6" s="36">
        <f t="shared" si="12"/>
        <v>61.86</v>
      </c>
      <c r="DK6" s="36">
        <f t="shared" si="12"/>
        <v>61.76</v>
      </c>
      <c r="DL6" s="36">
        <f t="shared" si="12"/>
        <v>61.07</v>
      </c>
      <c r="DM6" s="36">
        <f t="shared" si="12"/>
        <v>46.9</v>
      </c>
      <c r="DN6" s="36">
        <f t="shared" si="12"/>
        <v>47.28</v>
      </c>
      <c r="DO6" s="36">
        <f t="shared" si="12"/>
        <v>47.66</v>
      </c>
      <c r="DP6" s="36">
        <f t="shared" si="12"/>
        <v>48.17</v>
      </c>
      <c r="DQ6" s="36">
        <f t="shared" si="12"/>
        <v>48.83</v>
      </c>
      <c r="DR6" s="35" t="str">
        <f>IF(DR7="","",IF(DR7="-","【-】","【"&amp;SUBSTITUTE(TEXT(DR7,"#,##0.00"),"-","△")&amp;"】"))</f>
        <v>【50.19】</v>
      </c>
      <c r="DS6" s="36">
        <f>IF(DS7="",NA(),DS7)</f>
        <v>57.36</v>
      </c>
      <c r="DT6" s="36">
        <f t="shared" ref="DT6:EB6" si="13">IF(DT7="",NA(),DT7)</f>
        <v>61.17</v>
      </c>
      <c r="DU6" s="36">
        <f t="shared" si="13"/>
        <v>59.8</v>
      </c>
      <c r="DV6" s="36">
        <f t="shared" si="13"/>
        <v>58.85</v>
      </c>
      <c r="DW6" s="36">
        <f t="shared" si="13"/>
        <v>36.770000000000003</v>
      </c>
      <c r="DX6" s="36">
        <f t="shared" si="13"/>
        <v>12.03</v>
      </c>
      <c r="DY6" s="36">
        <f t="shared" si="13"/>
        <v>12.19</v>
      </c>
      <c r="DZ6" s="36">
        <f t="shared" si="13"/>
        <v>15.1</v>
      </c>
      <c r="EA6" s="36">
        <f t="shared" si="13"/>
        <v>17.12</v>
      </c>
      <c r="EB6" s="36">
        <f t="shared" si="13"/>
        <v>18.18</v>
      </c>
      <c r="EC6" s="35" t="str">
        <f>IF(EC7="","",IF(EC7="-","【-】","【"&amp;SUBSTITUTE(TEXT(EC7,"#,##0.00"),"-","△")&amp;"】"))</f>
        <v>【20.63】</v>
      </c>
      <c r="ED6" s="36">
        <f>IF(ED7="",NA(),ED7)</f>
        <v>1.1499999999999999</v>
      </c>
      <c r="EE6" s="36">
        <f t="shared" ref="EE6:EM6" si="14">IF(EE7="",NA(),EE7)</f>
        <v>0.99</v>
      </c>
      <c r="EF6" s="36">
        <f t="shared" si="14"/>
        <v>0.39</v>
      </c>
      <c r="EG6" s="36">
        <f t="shared" si="14"/>
        <v>0.74</v>
      </c>
      <c r="EH6" s="36">
        <f t="shared" si="14"/>
        <v>0.65</v>
      </c>
      <c r="EI6" s="36">
        <f t="shared" si="14"/>
        <v>0.61</v>
      </c>
      <c r="EJ6" s="36">
        <f t="shared" si="14"/>
        <v>0.51</v>
      </c>
      <c r="EK6" s="36">
        <f t="shared" si="14"/>
        <v>0.57999999999999996</v>
      </c>
      <c r="EL6" s="36">
        <f t="shared" si="14"/>
        <v>0.54</v>
      </c>
      <c r="EM6" s="36">
        <f t="shared" si="14"/>
        <v>0.56999999999999995</v>
      </c>
      <c r="EN6" s="35" t="str">
        <f>IF(EN7="","",IF(EN7="-","【-】","【"&amp;SUBSTITUTE(TEXT(EN7,"#,##0.00"),"-","△")&amp;"】"))</f>
        <v>【0.69】</v>
      </c>
    </row>
    <row r="7" spans="1:144" s="37" customFormat="1" x14ac:dyDescent="0.2">
      <c r="A7" s="29"/>
      <c r="B7" s="38">
        <v>2020</v>
      </c>
      <c r="C7" s="38">
        <v>42064</v>
      </c>
      <c r="D7" s="38">
        <v>46</v>
      </c>
      <c r="E7" s="38">
        <v>1</v>
      </c>
      <c r="F7" s="38">
        <v>0</v>
      </c>
      <c r="G7" s="38">
        <v>1</v>
      </c>
      <c r="H7" s="38" t="s">
        <v>93</v>
      </c>
      <c r="I7" s="38" t="s">
        <v>94</v>
      </c>
      <c r="J7" s="38" t="s">
        <v>95</v>
      </c>
      <c r="K7" s="38" t="s">
        <v>96</v>
      </c>
      <c r="L7" s="38" t="s">
        <v>97</v>
      </c>
      <c r="M7" s="38" t="s">
        <v>98</v>
      </c>
      <c r="N7" s="39" t="s">
        <v>99</v>
      </c>
      <c r="O7" s="39">
        <v>65.319999999999993</v>
      </c>
      <c r="P7" s="39">
        <v>96.11</v>
      </c>
      <c r="Q7" s="39">
        <v>4180</v>
      </c>
      <c r="R7" s="39">
        <v>33082</v>
      </c>
      <c r="S7" s="39">
        <v>286.48</v>
      </c>
      <c r="T7" s="39">
        <v>115.48</v>
      </c>
      <c r="U7" s="39">
        <v>31609</v>
      </c>
      <c r="V7" s="39">
        <v>49.62</v>
      </c>
      <c r="W7" s="39">
        <v>637.02</v>
      </c>
      <c r="X7" s="39">
        <v>119.78</v>
      </c>
      <c r="Y7" s="39">
        <v>105.52</v>
      </c>
      <c r="Z7" s="39">
        <v>96.42</v>
      </c>
      <c r="AA7" s="39">
        <v>95.61</v>
      </c>
      <c r="AB7" s="39">
        <v>108.42</v>
      </c>
      <c r="AC7" s="39">
        <v>110.95</v>
      </c>
      <c r="AD7" s="39">
        <v>110.68</v>
      </c>
      <c r="AE7" s="39">
        <v>110.66</v>
      </c>
      <c r="AF7" s="39">
        <v>109.01</v>
      </c>
      <c r="AG7" s="39">
        <v>108.83</v>
      </c>
      <c r="AH7" s="39">
        <v>110.27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3.91</v>
      </c>
      <c r="AO7" s="39">
        <v>3.56</v>
      </c>
      <c r="AP7" s="39">
        <v>2.74</v>
      </c>
      <c r="AQ7" s="39">
        <v>3.7</v>
      </c>
      <c r="AR7" s="39">
        <v>4.34</v>
      </c>
      <c r="AS7" s="39">
        <v>1.1499999999999999</v>
      </c>
      <c r="AT7" s="39">
        <v>541.70000000000005</v>
      </c>
      <c r="AU7" s="39">
        <v>511.27</v>
      </c>
      <c r="AV7" s="39">
        <v>478.05</v>
      </c>
      <c r="AW7" s="39">
        <v>416.88</v>
      </c>
      <c r="AX7" s="39">
        <v>375.88</v>
      </c>
      <c r="AY7" s="39">
        <v>377.63</v>
      </c>
      <c r="AZ7" s="39">
        <v>357.34</v>
      </c>
      <c r="BA7" s="39">
        <v>366.03</v>
      </c>
      <c r="BB7" s="39">
        <v>365.18</v>
      </c>
      <c r="BC7" s="39">
        <v>327.77</v>
      </c>
      <c r="BD7" s="39">
        <v>260.31</v>
      </c>
      <c r="BE7" s="39">
        <v>150.22</v>
      </c>
      <c r="BF7" s="39">
        <v>155.37</v>
      </c>
      <c r="BG7" s="39">
        <v>170.02</v>
      </c>
      <c r="BH7" s="39">
        <v>179.88</v>
      </c>
      <c r="BI7" s="39">
        <v>197.47</v>
      </c>
      <c r="BJ7" s="39">
        <v>364.71</v>
      </c>
      <c r="BK7" s="39">
        <v>373.69</v>
      </c>
      <c r="BL7" s="39">
        <v>370.12</v>
      </c>
      <c r="BM7" s="39">
        <v>371.65</v>
      </c>
      <c r="BN7" s="39">
        <v>397.1</v>
      </c>
      <c r="BO7" s="39">
        <v>275.67</v>
      </c>
      <c r="BP7" s="39">
        <v>101.98</v>
      </c>
      <c r="BQ7" s="39">
        <v>100.86</v>
      </c>
      <c r="BR7" s="39">
        <v>94.31</v>
      </c>
      <c r="BS7" s="39">
        <v>91.39</v>
      </c>
      <c r="BT7" s="39">
        <v>94.96</v>
      </c>
      <c r="BU7" s="39">
        <v>100.65</v>
      </c>
      <c r="BV7" s="39">
        <v>99.87</v>
      </c>
      <c r="BW7" s="39">
        <v>100.42</v>
      </c>
      <c r="BX7" s="39">
        <v>98.77</v>
      </c>
      <c r="BY7" s="39">
        <v>95.79</v>
      </c>
      <c r="BZ7" s="39">
        <v>100.05</v>
      </c>
      <c r="CA7" s="39">
        <v>253.16</v>
      </c>
      <c r="CB7" s="39">
        <v>258.85000000000002</v>
      </c>
      <c r="CC7" s="39">
        <v>278.95</v>
      </c>
      <c r="CD7" s="39">
        <v>288.45</v>
      </c>
      <c r="CE7" s="39">
        <v>254.12</v>
      </c>
      <c r="CF7" s="39">
        <v>170.19</v>
      </c>
      <c r="CG7" s="39">
        <v>171.81</v>
      </c>
      <c r="CH7" s="39">
        <v>171.67</v>
      </c>
      <c r="CI7" s="39">
        <v>173.67</v>
      </c>
      <c r="CJ7" s="39">
        <v>171.13</v>
      </c>
      <c r="CK7" s="39">
        <v>166.4</v>
      </c>
      <c r="CL7" s="39">
        <v>55.55</v>
      </c>
      <c r="CM7" s="39">
        <v>84.46</v>
      </c>
      <c r="CN7" s="39">
        <v>82.53</v>
      </c>
      <c r="CO7" s="39">
        <v>79.97</v>
      </c>
      <c r="CP7" s="39">
        <v>75.27</v>
      </c>
      <c r="CQ7" s="39">
        <v>59.01</v>
      </c>
      <c r="CR7" s="39">
        <v>60.03</v>
      </c>
      <c r="CS7" s="39">
        <v>59.74</v>
      </c>
      <c r="CT7" s="39">
        <v>59.67</v>
      </c>
      <c r="CU7" s="39">
        <v>60.12</v>
      </c>
      <c r="CV7" s="39">
        <v>60.69</v>
      </c>
      <c r="CW7" s="39">
        <v>70.790000000000006</v>
      </c>
      <c r="CX7" s="39">
        <v>72.22</v>
      </c>
      <c r="CY7" s="39">
        <v>73.13</v>
      </c>
      <c r="CZ7" s="39">
        <v>73.53</v>
      </c>
      <c r="DA7" s="39">
        <v>77.86</v>
      </c>
      <c r="DB7" s="39">
        <v>85.37</v>
      </c>
      <c r="DC7" s="39">
        <v>84.81</v>
      </c>
      <c r="DD7" s="39">
        <v>84.8</v>
      </c>
      <c r="DE7" s="39">
        <v>84.6</v>
      </c>
      <c r="DF7" s="39">
        <v>84.24</v>
      </c>
      <c r="DG7" s="39">
        <v>89.82</v>
      </c>
      <c r="DH7" s="39">
        <v>60.68</v>
      </c>
      <c r="DI7" s="39">
        <v>61.46</v>
      </c>
      <c r="DJ7" s="39">
        <v>61.86</v>
      </c>
      <c r="DK7" s="39">
        <v>61.76</v>
      </c>
      <c r="DL7" s="39">
        <v>61.07</v>
      </c>
      <c r="DM7" s="39">
        <v>46.9</v>
      </c>
      <c r="DN7" s="39">
        <v>47.28</v>
      </c>
      <c r="DO7" s="39">
        <v>47.66</v>
      </c>
      <c r="DP7" s="39">
        <v>48.17</v>
      </c>
      <c r="DQ7" s="39">
        <v>48.83</v>
      </c>
      <c r="DR7" s="39">
        <v>50.19</v>
      </c>
      <c r="DS7" s="39">
        <v>57.36</v>
      </c>
      <c r="DT7" s="39">
        <v>61.17</v>
      </c>
      <c r="DU7" s="39">
        <v>59.8</v>
      </c>
      <c r="DV7" s="39">
        <v>58.85</v>
      </c>
      <c r="DW7" s="39">
        <v>36.770000000000003</v>
      </c>
      <c r="DX7" s="39">
        <v>12.03</v>
      </c>
      <c r="DY7" s="39">
        <v>12.19</v>
      </c>
      <c r="DZ7" s="39">
        <v>15.1</v>
      </c>
      <c r="EA7" s="39">
        <v>17.12</v>
      </c>
      <c r="EB7" s="39">
        <v>18.18</v>
      </c>
      <c r="EC7" s="39">
        <v>20.63</v>
      </c>
      <c r="ED7" s="39">
        <v>1.1499999999999999</v>
      </c>
      <c r="EE7" s="39">
        <v>0.99</v>
      </c>
      <c r="EF7" s="39">
        <v>0.39</v>
      </c>
      <c r="EG7" s="39">
        <v>0.74</v>
      </c>
      <c r="EH7" s="39">
        <v>0.65</v>
      </c>
      <c r="EI7" s="39">
        <v>0.61</v>
      </c>
      <c r="EJ7" s="39">
        <v>0.51</v>
      </c>
      <c r="EK7" s="39">
        <v>0.57999999999999996</v>
      </c>
      <c r="EL7" s="39">
        <v>0.54</v>
      </c>
      <c r="EM7" s="39">
        <v>0.56999999999999995</v>
      </c>
      <c r="EN7" s="39">
        <v>0.69</v>
      </c>
    </row>
    <row r="8" spans="1:144" x14ac:dyDescent="0.2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2">
      <c r="A9" s="42"/>
      <c r="B9" s="42" t="s">
        <v>100</v>
      </c>
      <c r="C9" s="42" t="s">
        <v>101</v>
      </c>
      <c r="D9" s="42" t="s">
        <v>102</v>
      </c>
      <c r="E9" s="42" t="s">
        <v>103</v>
      </c>
      <c r="F9" s="42" t="s">
        <v>104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2">
      <c r="A10" s="42" t="s">
        <v>44</v>
      </c>
      <c r="B10" s="43">
        <f t="shared" ref="B10:D10" si="15">DATEVALUE($B7+12-B11&amp;"/1/"&amp;B12)</f>
        <v>46753</v>
      </c>
      <c r="C10" s="43">
        <f t="shared" si="15"/>
        <v>47119</v>
      </c>
      <c r="D10" s="43">
        <f t="shared" si="15"/>
        <v>47484</v>
      </c>
      <c r="E10" s="44">
        <f>DATEVALUE($B7+12-E11&amp;"/1/"&amp;E12)</f>
        <v>47849</v>
      </c>
      <c r="F10" s="44">
        <f>DATEVALUE($B7+12-F11&amp;"/1/"&amp;F12)</f>
        <v>48215</v>
      </c>
    </row>
    <row r="11" spans="1:144" x14ac:dyDescent="0.2">
      <c r="B11">
        <v>4</v>
      </c>
      <c r="C11">
        <v>3</v>
      </c>
      <c r="D11">
        <v>2</v>
      </c>
      <c r="E11">
        <v>1</v>
      </c>
      <c r="F11">
        <v>0</v>
      </c>
      <c r="G11" t="s">
        <v>105</v>
      </c>
    </row>
    <row r="12" spans="1:144" x14ac:dyDescent="0.2">
      <c r="B12">
        <v>1</v>
      </c>
      <c r="C12">
        <v>1</v>
      </c>
      <c r="D12">
        <v>1</v>
      </c>
      <c r="E12">
        <v>1</v>
      </c>
      <c r="F12">
        <v>2</v>
      </c>
      <c r="G12" t="s">
        <v>106</v>
      </c>
    </row>
    <row r="13" spans="1:144" x14ac:dyDescent="0.2">
      <c r="B13" t="s">
        <v>107</v>
      </c>
      <c r="C13" t="s">
        <v>107</v>
      </c>
      <c r="D13" t="s">
        <v>108</v>
      </c>
      <c r="E13" t="s">
        <v>109</v>
      </c>
      <c r="F13" t="s">
        <v>110</v>
      </c>
      <c r="G13" t="s">
        <v>111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 紘平</dc:creator>
  <cp:lastModifiedBy>user</cp:lastModifiedBy>
  <cp:lastPrinted>2022-01-24T06:36:51Z</cp:lastPrinted>
  <dcterms:created xsi:type="dcterms:W3CDTF">2022-01-13T10:38:52Z</dcterms:created>
  <dcterms:modified xsi:type="dcterms:W3CDTF">2022-02-22T02:35:25Z</dcterms:modified>
</cp:coreProperties>
</file>