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39"/>
  <workbookPr/>
  <mc:AlternateContent xmlns:mc="http://schemas.openxmlformats.org/markup-compatibility/2006">
    <mc:Choice Requires="x15">
      <x15ac:absPath xmlns:x15ac="http://schemas.microsoft.com/office/spreadsheetml/2010/11/ac" url="\\athens-2018\share\上下水道事業所\008経営係\03 照会・調査関係\020公営企業に係る「経営比較分析表」の分析等\R5\"/>
    </mc:Choice>
  </mc:AlternateContent>
  <xr:revisionPtr revIDLastSave="0" documentId="13_ncr:1_{67C9BCC8-9822-461A-9690-C217101EDA09}" xr6:coauthVersionLast="36" xr6:coauthVersionMax="36" xr10:uidLastSave="{00000000-0000-0000-0000-000000000000}"/>
  <workbookProtection workbookAlgorithmName="SHA-512" workbookHashValue="tBW5IZ0KSS+CyxwIaxNbgRykF2kJvDg1q28/+eQnIJtrLIQbSRElGp5KcBVj1jrZt5TLov2vMgJDdZzxJ5QHTw==" workbookSaltValue="8xwesxjiHpR6Q0FSZfeEYg==" workbookSpinCount="100000" lockStructure="1"/>
  <bookViews>
    <workbookView xWindow="0" yWindow="0" windowWidth="15360" windowHeight="7635"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AT10" i="4" s="1"/>
  <c r="V6" i="5"/>
  <c r="AL10" i="4" s="1"/>
  <c r="U6" i="5"/>
  <c r="T6" i="5"/>
  <c r="AT8" i="4" s="1"/>
  <c r="S6" i="5"/>
  <c r="AL8" i="4" s="1"/>
  <c r="R6" i="5"/>
  <c r="AD10" i="4" s="1"/>
  <c r="Q6" i="5"/>
  <c r="P6" i="5"/>
  <c r="P10" i="4" s="1"/>
  <c r="O6" i="5"/>
  <c r="I10" i="4" s="1"/>
  <c r="N6" i="5"/>
  <c r="B10" i="4" s="1"/>
  <c r="M6" i="5"/>
  <c r="L6" i="5"/>
  <c r="K6" i="5"/>
  <c r="P8" i="4" s="1"/>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K85" i="4"/>
  <c r="I85" i="4"/>
  <c r="H85" i="4"/>
  <c r="G85" i="4"/>
  <c r="E85" i="4"/>
  <c r="BB10" i="4"/>
  <c r="W10" i="4"/>
  <c r="BB8" i="4"/>
  <c r="AD8" i="4"/>
  <c r="W8" i="4"/>
  <c r="B8" i="4"/>
  <c r="B6" i="4"/>
</calcChain>
</file>

<file path=xl/sharedStrings.xml><?xml version="1.0" encoding="utf-8"?>
<sst xmlns="http://schemas.openxmlformats.org/spreadsheetml/2006/main" count="231" uniqueCount="117">
  <si>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</si>
  <si>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</si>
  <si>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</si>
  <si>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</si>
  <si>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</si>
  <si>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</si>
  <si>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</si>
  <si>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</si>
  <si>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</si>
  <si>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</si>
  <si>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</si>
  <si>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</si>
  <si>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</si>
  <si>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</si>
  <si>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</si>
  <si>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</si>
  <si>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</si>
  <si>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</si>
  <si>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</si>
  <si>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</si>
  <si>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</si>
  <si>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</si>
  <si>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</si>
  <si>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</si>
  <si>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</si>
  <si>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</si>
  <si>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</si>
  <si>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</si>
  <si>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</si>
  <si>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</si>
  <si>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</si>
  <si>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</si>
  <si>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</si>
  <si>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</si>
  <si>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</si>
  <si>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</si>
  <si>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</si>
  <si>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</si>
  <si>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</si>
  <si>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</si>
  <si>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</si>
  <si>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</si>
  <si>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</si>
  <si>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</si>
  <si>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</si>
  <si>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</si>
  <si>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</si>
  <si>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</si>
  <si>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</si>
  <si>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</si>
  <si>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</si>
  <si>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</si>
  <si>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</si>
  <si>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</si>
  <si>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</si>
  <si>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</si>
  <si>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</si>
  <si>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</si>
  <si>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</si>
  <si>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</si>
  <si>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</si>
  <si>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</si>
  <si>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</si>
  <si>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</si>
  <si>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</si>
  <si>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</si>
  <si>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</si>
  <si>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</si>
  <si>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</si>
  <si>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</si>
  <si>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</si>
  <si>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</si>
  <si>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</si>
  <si>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</si>
  <si>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</si>
  <si>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</si>
  <si>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</si>
  <si>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</si>
  <si>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</si>
  <si>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</si>
  <si>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</si>
  <si>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</si>
  <si>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</si>
  <si>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</si>
  <si>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</si>
  <si>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</si>
  <si>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</si>
  <si>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</si>
  <si>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</si>
  <si>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</si>
  <si>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</si>
  <si>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</si>
  <si>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</si>
  <si>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</si>
  <si>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</si>
  <si>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</si>
  <si>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宮城県　白石市</t>
  </si>
  <si>
    <t>法適用</t>
  </si>
  <si>
    <t>下水道事業</t>
  </si>
  <si>
    <t>農業集落排水</t>
  </si>
  <si>
    <t>F2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</si>
  <si>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</si>
  <si>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</si>
  <si>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</si>
  <si>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</si>
  <si>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</si>
  <si>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</si>
  <si>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</si>
  <si>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</si>
  <si>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</si>
  <si>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</si>
  <si>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</si>
  <si>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</si>
  <si>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</si>
  <si>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法定耐用年数を超える管渠がまだ無いため、管渠老朽化率は0％となっている。また、令和4年度は管渠の更新工事を行っていないため管渠改善率も0％となっているが、有形固定資産減価償却率が年々上昇しており、施設の老朽化は進みつつある。今後の施設更新などは「白石市下水道ビジョン」に基づき、計画的に行っていく。</t>
    <rPh sb="106" eb="107">
      <t>スス</t>
    </rPh>
    <rPh sb="124" eb="127">
      <t>シロイシシ</t>
    </rPh>
    <rPh sb="127" eb="130">
      <t>ゲスイドウ</t>
    </rPh>
    <phoneticPr fontId="4"/>
  </si>
  <si>
    <t xml:space="preserve">　令和4年度は、平成30年度の使用料改定の効果により収益は増加しているが、依然として経常費用を使用料収入で賄えていない状況にある。さらに、年々法定耐用年数に近い資産が増えていることから、将来的に更新需要の増加が予測される。
　今後も、令和3年3月に作成した「白石市下水道ビジョン」を基に、将来発生する維持修繕等に向けて、経費縮減を最重要課題とし、経費回収率が100％を上回るよう努力していく必要がある。
</t>
    <rPh sb="102" eb="104">
      <t>ハッセイ</t>
    </rPh>
    <rPh sb="129" eb="132">
      <t>シロイシシ</t>
    </rPh>
    <rPh sb="132" eb="135">
      <t>ゲスイドウ</t>
    </rPh>
    <rPh sb="144" eb="146">
      <t>ショウライ</t>
    </rPh>
    <rPh sb="146" eb="148">
      <t>ハッセイ</t>
    </rPh>
    <rPh sb="150" eb="152">
      <t>イジ</t>
    </rPh>
    <rPh sb="154" eb="155">
      <t>トウ</t>
    </rPh>
    <rPh sb="156" eb="157">
      <t>ム</t>
    </rPh>
    <phoneticPr fontId="4"/>
  </si>
  <si>
    <t xml:space="preserve">　農業集落排水事業は、平成30年度の使用料改定により使用料収入は増加したが、経常収支比率が100%を下回る状況となっており、依然として経常費用を使用料収入で賄えていない。
　また、経費回収率も100％を下回っており、使用料収入では回収すべき経費全てを賄えておらず、収入の不足する部分は一般会計繰入金を財源としているため、更なる汚水処理費の削減を行い、効率的な事業運営に努める必要がある。
　流動比率について、今回大きく減少した原因は、令和4年度の当初予算作成時に資金期首残高を多く見込んでしまい、一般会計からの繰入金収入額を抑制したことによる資金残高減少のためである。翌年度以降は適切な資金管理を行うことで、例年並みの率となる見込みである。
　当市の農業集落排水事業では、高齢者単独世帯が多いことや地理的状況等の要因により水洗化が進みにくい地区もあるため、類似団体平均値と比較すると水洗化率は低く、施設利用率も約35％と低い状況となっている。
　今後も、使用料収入増加のために接続への啓発活動をつづけ、事業規模に対しての適切な施設規模を維持していくため、規模縮小や廃止、農業集落排水処理施設を公共下水道事業に接続するといった広域化による費用削減を図るなど、累積欠損金比率の改善に向けて、次期経営戦略改定時に今後の方針を盛り込めるよう汚水処理方法を検討していく予定である。
</t>
    <rPh sb="1" eb="3">
      <t>ノウギョウ</t>
    </rPh>
    <rPh sb="3" eb="5">
      <t>シュウラク</t>
    </rPh>
    <rPh sb="5" eb="7">
      <t>ハイスイ</t>
    </rPh>
    <rPh sb="7" eb="9">
      <t>ジギョウ</t>
    </rPh>
    <rPh sb="11" eb="13">
      <t>ヘイセイ</t>
    </rPh>
    <rPh sb="15" eb="17">
      <t>ネンド</t>
    </rPh>
    <rPh sb="18" eb="21">
      <t>シヨウリョウ</t>
    </rPh>
    <rPh sb="21" eb="23">
      <t>カイテイ</t>
    </rPh>
    <rPh sb="26" eb="29">
      <t>シヨウリョウ</t>
    </rPh>
    <rPh sb="29" eb="31">
      <t>シュウニュウ</t>
    </rPh>
    <rPh sb="32" eb="34">
      <t>ゾウカ</t>
    </rPh>
    <rPh sb="38" eb="40">
      <t>ケイジョウ</t>
    </rPh>
    <rPh sb="40" eb="42">
      <t>シュウシ</t>
    </rPh>
    <rPh sb="42" eb="44">
      <t>ヒリツ</t>
    </rPh>
    <rPh sb="50" eb="52">
      <t>シタマワ</t>
    </rPh>
    <rPh sb="53" eb="55">
      <t>ジョウキョウ</t>
    </rPh>
    <rPh sb="62" eb="64">
      <t>イゼン</t>
    </rPh>
    <rPh sb="67" eb="69">
      <t>ケイジョウ</t>
    </rPh>
    <rPh sb="69" eb="71">
      <t>ヒヨウ</t>
    </rPh>
    <rPh sb="72" eb="75">
      <t>シヨウリョウ</t>
    </rPh>
    <rPh sb="75" eb="77">
      <t>シュウニュウ</t>
    </rPh>
    <rPh sb="78" eb="79">
      <t>マカナ</t>
    </rPh>
    <rPh sb="90" eb="95">
      <t>ケイヒカイシュウリツ</t>
    </rPh>
    <rPh sb="101" eb="103">
      <t>シタマワ</t>
    </rPh>
    <rPh sb="150" eb="152">
      <t>ザイゲン</t>
    </rPh>
    <rPh sb="187" eb="189">
      <t>ヒツヨウ</t>
    </rPh>
    <rPh sb="195" eb="197">
      <t>リュウドウ</t>
    </rPh>
    <rPh sb="197" eb="199">
      <t>ヒリツ</t>
    </rPh>
    <rPh sb="204" eb="206">
      <t>コンカイ</t>
    </rPh>
    <rPh sb="206" eb="207">
      <t>オオ</t>
    </rPh>
    <rPh sb="209" eb="211">
      <t>ゲンショウ</t>
    </rPh>
    <rPh sb="213" eb="215">
      <t>ゲンイン</t>
    </rPh>
    <rPh sb="217" eb="219">
      <t>レイワ</t>
    </rPh>
    <rPh sb="220" eb="222">
      <t>ネンド</t>
    </rPh>
    <rPh sb="223" eb="225">
      <t>トウショ</t>
    </rPh>
    <rPh sb="225" eb="227">
      <t>ヨサン</t>
    </rPh>
    <rPh sb="227" eb="230">
      <t>サクセイジ</t>
    </rPh>
    <rPh sb="231" eb="233">
      <t>シキン</t>
    </rPh>
    <rPh sb="233" eb="235">
      <t>キシュ</t>
    </rPh>
    <rPh sb="235" eb="237">
      <t>ザンダカ</t>
    </rPh>
    <rPh sb="238" eb="239">
      <t>オオ</t>
    </rPh>
    <rPh sb="240" eb="242">
      <t>ミコ</t>
    </rPh>
    <rPh sb="248" eb="250">
      <t>イッパン</t>
    </rPh>
    <rPh sb="250" eb="252">
      <t>カイケイ</t>
    </rPh>
    <rPh sb="255" eb="258">
      <t>クリイレキン</t>
    </rPh>
    <rPh sb="258" eb="260">
      <t>シュウニュウ</t>
    </rPh>
    <rPh sb="260" eb="261">
      <t>ガク</t>
    </rPh>
    <rPh sb="262" eb="264">
      <t>ヨクセイ</t>
    </rPh>
    <rPh sb="271" eb="273">
      <t>シキン</t>
    </rPh>
    <rPh sb="273" eb="275">
      <t>ザンダカ</t>
    </rPh>
    <rPh sb="275" eb="277">
      <t>ゲンショウ</t>
    </rPh>
    <rPh sb="290" eb="292">
      <t>テキセツ</t>
    </rPh>
    <rPh sb="293" eb="295">
      <t>シキン</t>
    </rPh>
    <rPh sb="295" eb="297">
      <t>カンリ</t>
    </rPh>
    <rPh sb="304" eb="306">
      <t>レイネン</t>
    </rPh>
    <rPh sb="306" eb="307">
      <t>ナ</t>
    </rPh>
    <rPh sb="309" eb="310">
      <t>リツ</t>
    </rPh>
    <rPh sb="313" eb="315">
      <t>ミコ</t>
    </rPh>
    <rPh sb="322" eb="324">
      <t>トウシ</t>
    </rPh>
    <rPh sb="325" eb="333">
      <t>ノウギョウシュウラクハイスイジギョウ</t>
    </rPh>
    <rPh sb="336" eb="339">
      <t>コウレイシャ</t>
    </rPh>
    <rPh sb="339" eb="341">
      <t>タンドク</t>
    </rPh>
    <rPh sb="341" eb="343">
      <t>セタイ</t>
    </rPh>
    <rPh sb="344" eb="345">
      <t>オオ</t>
    </rPh>
    <rPh sb="349" eb="352">
      <t>チリテキ</t>
    </rPh>
    <rPh sb="352" eb="354">
      <t>ジョウキョウ</t>
    </rPh>
    <rPh sb="354" eb="355">
      <t>ナド</t>
    </rPh>
    <rPh sb="356" eb="358">
      <t>ヨウイン</t>
    </rPh>
    <rPh sb="361" eb="363">
      <t>スイセン</t>
    </rPh>
    <rPh sb="363" eb="364">
      <t>カ</t>
    </rPh>
    <rPh sb="378" eb="380">
      <t>ルイジ</t>
    </rPh>
    <rPh sb="380" eb="382">
      <t>ダンタイ</t>
    </rPh>
    <rPh sb="382" eb="385">
      <t>ヘイキンチ</t>
    </rPh>
    <rPh sb="386" eb="388">
      <t>ヒカク</t>
    </rPh>
    <rPh sb="391" eb="394">
      <t>スイセンカ</t>
    </rPh>
    <rPh sb="394" eb="395">
      <t>リツ</t>
    </rPh>
    <rPh sb="396" eb="397">
      <t>ヒク</t>
    </rPh>
    <rPh sb="405" eb="406">
      <t>ヤク</t>
    </rPh>
    <rPh sb="410" eb="411">
      <t>ヒク</t>
    </rPh>
    <rPh sb="412" eb="414">
      <t>ジョウキョウ</t>
    </rPh>
    <rPh sb="423" eb="425">
      <t>コンゴ</t>
    </rPh>
    <rPh sb="427" eb="430">
      <t>シヨウリョウ</t>
    </rPh>
    <rPh sb="430" eb="434">
      <t>シュウニュウゾウカ</t>
    </rPh>
    <rPh sb="539" eb="540">
      <t>ム</t>
    </rPh>
    <rPh sb="543" eb="545">
      <t>ジキ</t>
    </rPh>
    <rPh sb="545" eb="547">
      <t>ケイエイ</t>
    </rPh>
    <rPh sb="547" eb="549">
      <t>センリャク</t>
    </rPh>
    <rPh sb="549" eb="552">
      <t>カイテイジ</t>
    </rPh>
    <rPh sb="553" eb="555">
      <t>コンゴ</t>
    </rPh>
    <rPh sb="556" eb="558">
      <t>ホウシン</t>
    </rPh>
    <rPh sb="559" eb="560">
      <t>モ</t>
    </rPh>
    <rPh sb="561" eb="562">
      <t>コ</t>
    </rPh>
    <rPh sb="579" eb="581">
      <t>ヨテイ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</si>
</sst>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formatCode="#,##0.00;&quot;△&quot;#,##0.00;&quot;-&quot;">
                  <c:v>0.03</c:v>
                </c:pt>
                <c:pt idx="1">
                  <c:v>0</c:v>
                </c:pt>
                <c:pt idx="2">
                  <c:v>0</c:v>
                </c:pt>
                <c:pt idx="3">
                  <c:v>0</c:v>
                </c:pt>
                <c:pt idx="4">
                  <c:v>0</c:v>
                </c:pt>
              </c:numCache>
            </c:numRef>
          </c:val>
          <c:extLst>
            <c:ext xmlns:c16="http://schemas.microsoft.com/office/drawing/2014/chart" uri="{C3380CC4-5D6E-409C-BE32-E72D297353CC}">
              <c16:uniqueId val="{00000000-7438-44E7-A28A-0E4694BCE9B1}"/>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0.01</c:v>
                </c:pt>
                <c:pt idx="1">
                  <c:v>0.02</c:v>
                </c:pt>
                <c:pt idx="2">
                  <c:v>0.25</c:v>
                </c:pt>
                <c:pt idx="3">
                  <c:v>0.05</c:v>
                </c:pt>
                <c:pt idx="4">
                  <c:v>0.03</c:v>
                </c:pt>
              </c:numCache>
            </c:numRef>
          </c:val>
          <c:smooth val="0"/>
          <c:extLst>
            <c:ext xmlns:c16="http://schemas.microsoft.com/office/drawing/2014/chart" uri="{C3380CC4-5D6E-409C-BE32-E72D297353CC}">
              <c16:uniqueId val="{00000001-7438-44E7-A28A-0E4694BCE9B1}"/>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34.53</c:v>
                </c:pt>
                <c:pt idx="1">
                  <c:v>34.78</c:v>
                </c:pt>
                <c:pt idx="2">
                  <c:v>35.65</c:v>
                </c:pt>
                <c:pt idx="3">
                  <c:v>34.89</c:v>
                </c:pt>
                <c:pt idx="4">
                  <c:v>34.6</c:v>
                </c:pt>
              </c:numCache>
            </c:numRef>
          </c:val>
          <c:extLst>
            <c:ext xmlns:c16="http://schemas.microsoft.com/office/drawing/2014/chart" uri="{C3380CC4-5D6E-409C-BE32-E72D297353CC}">
              <c16:uniqueId val="{00000000-464F-4E8B-A763-F140DF621A81}"/>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50.68</c:v>
                </c:pt>
                <c:pt idx="1">
                  <c:v>50.14</c:v>
                </c:pt>
                <c:pt idx="2">
                  <c:v>54.83</c:v>
                </c:pt>
                <c:pt idx="3">
                  <c:v>66.53</c:v>
                </c:pt>
                <c:pt idx="4">
                  <c:v>52.35</c:v>
                </c:pt>
              </c:numCache>
            </c:numRef>
          </c:val>
          <c:smooth val="0"/>
          <c:extLst>
            <c:ext xmlns:c16="http://schemas.microsoft.com/office/drawing/2014/chart" uri="{C3380CC4-5D6E-409C-BE32-E72D297353CC}">
              <c16:uniqueId val="{00000001-464F-4E8B-A763-F140DF621A81}"/>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66.89</c:v>
                </c:pt>
                <c:pt idx="1">
                  <c:v>68.73</c:v>
                </c:pt>
                <c:pt idx="2">
                  <c:v>68.790000000000006</c:v>
                </c:pt>
                <c:pt idx="3">
                  <c:v>66.930000000000007</c:v>
                </c:pt>
                <c:pt idx="4">
                  <c:v>67.260000000000005</c:v>
                </c:pt>
              </c:numCache>
            </c:numRef>
          </c:val>
          <c:extLst>
            <c:ext xmlns:c16="http://schemas.microsoft.com/office/drawing/2014/chart" uri="{C3380CC4-5D6E-409C-BE32-E72D297353CC}">
              <c16:uniqueId val="{00000000-77CD-4876-9797-85B703FB0DF4}"/>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84.86</c:v>
                </c:pt>
                <c:pt idx="1">
                  <c:v>84.98</c:v>
                </c:pt>
                <c:pt idx="2">
                  <c:v>84.7</c:v>
                </c:pt>
                <c:pt idx="3">
                  <c:v>84.67</c:v>
                </c:pt>
                <c:pt idx="4">
                  <c:v>84.39</c:v>
                </c:pt>
              </c:numCache>
            </c:numRef>
          </c:val>
          <c:smooth val="0"/>
          <c:extLst>
            <c:ext xmlns:c16="http://schemas.microsoft.com/office/drawing/2014/chart" uri="{C3380CC4-5D6E-409C-BE32-E72D297353CC}">
              <c16:uniqueId val="{00000001-77CD-4876-9797-85B703FB0DF4}"/>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75.930000000000007</c:v>
                </c:pt>
                <c:pt idx="1">
                  <c:v>83.45</c:v>
                </c:pt>
                <c:pt idx="2">
                  <c:v>87.26</c:v>
                </c:pt>
                <c:pt idx="3">
                  <c:v>88.39</c:v>
                </c:pt>
                <c:pt idx="4">
                  <c:v>88.97</c:v>
                </c:pt>
              </c:numCache>
            </c:numRef>
          </c:val>
          <c:extLst>
            <c:ext xmlns:c16="http://schemas.microsoft.com/office/drawing/2014/chart" uri="{C3380CC4-5D6E-409C-BE32-E72D297353CC}">
              <c16:uniqueId val="{00000000-14B3-4311-9971-F18FA797996D}"/>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101.77</c:v>
                </c:pt>
                <c:pt idx="1">
                  <c:v>103.6</c:v>
                </c:pt>
                <c:pt idx="2">
                  <c:v>106.37</c:v>
                </c:pt>
                <c:pt idx="3">
                  <c:v>106.07</c:v>
                </c:pt>
                <c:pt idx="4">
                  <c:v>105.5</c:v>
                </c:pt>
              </c:numCache>
            </c:numRef>
          </c:val>
          <c:smooth val="0"/>
          <c:extLst>
            <c:ext xmlns:c16="http://schemas.microsoft.com/office/drawing/2014/chart" uri="{C3380CC4-5D6E-409C-BE32-E72D297353CC}">
              <c16:uniqueId val="{00000001-14B3-4311-9971-F18FA797996D}"/>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26.29</c:v>
                </c:pt>
                <c:pt idx="1">
                  <c:v>28.47</c:v>
                </c:pt>
                <c:pt idx="2">
                  <c:v>30.55</c:v>
                </c:pt>
                <c:pt idx="3">
                  <c:v>31.54</c:v>
                </c:pt>
                <c:pt idx="4">
                  <c:v>33.51</c:v>
                </c:pt>
              </c:numCache>
            </c:numRef>
          </c:val>
          <c:extLst>
            <c:ext xmlns:c16="http://schemas.microsoft.com/office/drawing/2014/chart" uri="{C3380CC4-5D6E-409C-BE32-E72D297353CC}">
              <c16:uniqueId val="{00000000-7865-4457-AE55-70E4B816D055}"/>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24.13</c:v>
                </c:pt>
                <c:pt idx="1">
                  <c:v>23.06</c:v>
                </c:pt>
                <c:pt idx="2">
                  <c:v>20.34</c:v>
                </c:pt>
                <c:pt idx="3">
                  <c:v>21.85</c:v>
                </c:pt>
                <c:pt idx="4">
                  <c:v>25.19</c:v>
                </c:pt>
              </c:numCache>
            </c:numRef>
          </c:val>
          <c:smooth val="0"/>
          <c:extLst>
            <c:ext xmlns:c16="http://schemas.microsoft.com/office/drawing/2014/chart" uri="{C3380CC4-5D6E-409C-BE32-E72D297353CC}">
              <c16:uniqueId val="{00000001-7865-4457-AE55-70E4B816D055}"/>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623-4A55-B449-F04768284AEE}"/>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3623-4A55-B449-F04768284AEE}"/>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1502.62</c:v>
                </c:pt>
                <c:pt idx="1">
                  <c:v>1408.95</c:v>
                </c:pt>
                <c:pt idx="2">
                  <c:v>865.91</c:v>
                </c:pt>
                <c:pt idx="3">
                  <c:v>1407.82</c:v>
                </c:pt>
                <c:pt idx="4">
                  <c:v>1460.91</c:v>
                </c:pt>
              </c:numCache>
            </c:numRef>
          </c:val>
          <c:extLst>
            <c:ext xmlns:c16="http://schemas.microsoft.com/office/drawing/2014/chart" uri="{C3380CC4-5D6E-409C-BE32-E72D297353CC}">
              <c16:uniqueId val="{00000000-B5EF-4CCF-AA07-FA485CFFC47F}"/>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227.4</c:v>
                </c:pt>
                <c:pt idx="1">
                  <c:v>193.99</c:v>
                </c:pt>
                <c:pt idx="2">
                  <c:v>139.02000000000001</c:v>
                </c:pt>
                <c:pt idx="3">
                  <c:v>132.04</c:v>
                </c:pt>
                <c:pt idx="4">
                  <c:v>145.43</c:v>
                </c:pt>
              </c:numCache>
            </c:numRef>
          </c:val>
          <c:smooth val="0"/>
          <c:extLst>
            <c:ext xmlns:c16="http://schemas.microsoft.com/office/drawing/2014/chart" uri="{C3380CC4-5D6E-409C-BE32-E72D297353CC}">
              <c16:uniqueId val="{00000001-B5EF-4CCF-AA07-FA485CFFC47F}"/>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50.24</c:v>
                </c:pt>
                <c:pt idx="1">
                  <c:v>52.31</c:v>
                </c:pt>
                <c:pt idx="2">
                  <c:v>56.74</c:v>
                </c:pt>
                <c:pt idx="3">
                  <c:v>47.25</c:v>
                </c:pt>
                <c:pt idx="4">
                  <c:v>11.71</c:v>
                </c:pt>
              </c:numCache>
            </c:numRef>
          </c:val>
          <c:extLst>
            <c:ext xmlns:c16="http://schemas.microsoft.com/office/drawing/2014/chart" uri="{C3380CC4-5D6E-409C-BE32-E72D297353CC}">
              <c16:uniqueId val="{00000000-89D7-4F22-901B-45CE6B4FDAEA}"/>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29.54</c:v>
                </c:pt>
                <c:pt idx="1">
                  <c:v>26.99</c:v>
                </c:pt>
                <c:pt idx="2">
                  <c:v>29.13</c:v>
                </c:pt>
                <c:pt idx="3">
                  <c:v>35.69</c:v>
                </c:pt>
                <c:pt idx="4">
                  <c:v>38.4</c:v>
                </c:pt>
              </c:numCache>
            </c:numRef>
          </c:val>
          <c:smooth val="0"/>
          <c:extLst>
            <c:ext xmlns:c16="http://schemas.microsoft.com/office/drawing/2014/chart" uri="{C3380CC4-5D6E-409C-BE32-E72D297353CC}">
              <c16:uniqueId val="{00000001-89D7-4F22-901B-45CE6B4FDAEA}"/>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7328.65</c:v>
                </c:pt>
                <c:pt idx="1">
                  <c:v>6147.67</c:v>
                </c:pt>
                <c:pt idx="2">
                  <c:v>5843.24</c:v>
                </c:pt>
                <c:pt idx="3">
                  <c:v>6161.78</c:v>
                </c:pt>
                <c:pt idx="4">
                  <c:v>6188.74</c:v>
                </c:pt>
              </c:numCache>
            </c:numRef>
          </c:val>
          <c:extLst>
            <c:ext xmlns:c16="http://schemas.microsoft.com/office/drawing/2014/chart" uri="{C3380CC4-5D6E-409C-BE32-E72D297353CC}">
              <c16:uniqueId val="{00000000-6C32-4CBD-9766-693E812A116C}"/>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789.46</c:v>
                </c:pt>
                <c:pt idx="1">
                  <c:v>826.83</c:v>
                </c:pt>
                <c:pt idx="2">
                  <c:v>867.83</c:v>
                </c:pt>
                <c:pt idx="3">
                  <c:v>791.76</c:v>
                </c:pt>
                <c:pt idx="4">
                  <c:v>900.82</c:v>
                </c:pt>
              </c:numCache>
            </c:numRef>
          </c:val>
          <c:smooth val="0"/>
          <c:extLst>
            <c:ext xmlns:c16="http://schemas.microsoft.com/office/drawing/2014/chart" uri="{C3380CC4-5D6E-409C-BE32-E72D297353CC}">
              <c16:uniqueId val="{00000001-6C32-4CBD-9766-693E812A116C}"/>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23.51</c:v>
                </c:pt>
                <c:pt idx="1">
                  <c:v>56.35</c:v>
                </c:pt>
                <c:pt idx="2">
                  <c:v>70.13</c:v>
                </c:pt>
                <c:pt idx="3">
                  <c:v>60</c:v>
                </c:pt>
                <c:pt idx="4">
                  <c:v>61.84</c:v>
                </c:pt>
              </c:numCache>
            </c:numRef>
          </c:val>
          <c:extLst>
            <c:ext xmlns:c16="http://schemas.microsoft.com/office/drawing/2014/chart" uri="{C3380CC4-5D6E-409C-BE32-E72D297353CC}">
              <c16:uniqueId val="{00000000-03F4-4022-9E42-30871B379124}"/>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57.77</c:v>
                </c:pt>
                <c:pt idx="1">
                  <c:v>57.31</c:v>
                </c:pt>
                <c:pt idx="2">
                  <c:v>57.08</c:v>
                </c:pt>
                <c:pt idx="3">
                  <c:v>56.26</c:v>
                </c:pt>
                <c:pt idx="4">
                  <c:v>52.94</c:v>
                </c:pt>
              </c:numCache>
            </c:numRef>
          </c:val>
          <c:smooth val="0"/>
          <c:extLst>
            <c:ext xmlns:c16="http://schemas.microsoft.com/office/drawing/2014/chart" uri="{C3380CC4-5D6E-409C-BE32-E72D297353CC}">
              <c16:uniqueId val="{00000001-03F4-4022-9E42-30871B379124}"/>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752.69</c:v>
                </c:pt>
                <c:pt idx="1">
                  <c:v>365.6</c:v>
                </c:pt>
                <c:pt idx="2">
                  <c:v>293.76</c:v>
                </c:pt>
                <c:pt idx="3">
                  <c:v>343.34</c:v>
                </c:pt>
                <c:pt idx="4">
                  <c:v>335.81</c:v>
                </c:pt>
              </c:numCache>
            </c:numRef>
          </c:val>
          <c:extLst>
            <c:ext xmlns:c16="http://schemas.microsoft.com/office/drawing/2014/chart" uri="{C3380CC4-5D6E-409C-BE32-E72D297353CC}">
              <c16:uniqueId val="{00000000-4CF5-4A00-B47A-325DB2F34647}"/>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274.35000000000002</c:v>
                </c:pt>
                <c:pt idx="1">
                  <c:v>273.52</c:v>
                </c:pt>
                <c:pt idx="2">
                  <c:v>274.99</c:v>
                </c:pt>
                <c:pt idx="3">
                  <c:v>282.08999999999997</c:v>
                </c:pt>
                <c:pt idx="4">
                  <c:v>303.27999999999997</c:v>
                </c:pt>
              </c:numCache>
            </c:numRef>
          </c:val>
          <c:smooth val="0"/>
          <c:extLst>
            <c:ext xmlns:c16="http://schemas.microsoft.com/office/drawing/2014/chart" uri="{C3380CC4-5D6E-409C-BE32-E72D297353CC}">
              <c16:uniqueId val="{00000001-4CF5-4A00-B47A-325DB2F34647}"/>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【103.61】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【133.62】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【36.94】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【809.19】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【87.30】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【52.55】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【273.68】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【27.11】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N1" zoomScaleNormal="100" workbookViewId="0">
      <selection activeCell="BK35" sqref="BK3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7" t="s">
        <v>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row>
    <row r="3" spans="1:78" ht="9.75" customHeight="1" x14ac:dyDescent="0.15">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row>
    <row r="4" spans="1:78" ht="9.75" customHeight="1" x14ac:dyDescent="0.15">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8" t="str">
        <f>データ!H6</f>
        <v>宮城県　白石市</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1" t="s">
        <v>1</v>
      </c>
      <c r="C7" s="51"/>
      <c r="D7" s="51"/>
      <c r="E7" s="51"/>
      <c r="F7" s="51"/>
      <c r="G7" s="51"/>
      <c r="H7" s="51"/>
      <c r="I7" s="51" t="s">
        <v>2</v>
      </c>
      <c r="J7" s="51"/>
      <c r="K7" s="51"/>
      <c r="L7" s="51"/>
      <c r="M7" s="51"/>
      <c r="N7" s="51"/>
      <c r="O7" s="51"/>
      <c r="P7" s="51" t="s">
        <v>3</v>
      </c>
      <c r="Q7" s="51"/>
      <c r="R7" s="51"/>
      <c r="S7" s="51"/>
      <c r="T7" s="51"/>
      <c r="U7" s="51"/>
      <c r="V7" s="51"/>
      <c r="W7" s="51" t="s">
        <v>4</v>
      </c>
      <c r="X7" s="51"/>
      <c r="Y7" s="51"/>
      <c r="Z7" s="51"/>
      <c r="AA7" s="51"/>
      <c r="AB7" s="51"/>
      <c r="AC7" s="51"/>
      <c r="AD7" s="51" t="s">
        <v>5</v>
      </c>
      <c r="AE7" s="51"/>
      <c r="AF7" s="51"/>
      <c r="AG7" s="51"/>
      <c r="AH7" s="51"/>
      <c r="AI7" s="51"/>
      <c r="AJ7" s="51"/>
      <c r="AK7" s="3"/>
      <c r="AL7" s="51" t="s">
        <v>6</v>
      </c>
      <c r="AM7" s="51"/>
      <c r="AN7" s="51"/>
      <c r="AO7" s="51"/>
      <c r="AP7" s="51"/>
      <c r="AQ7" s="51"/>
      <c r="AR7" s="51"/>
      <c r="AS7" s="51"/>
      <c r="AT7" s="51" t="s">
        <v>7</v>
      </c>
      <c r="AU7" s="51"/>
      <c r="AV7" s="51"/>
      <c r="AW7" s="51"/>
      <c r="AX7" s="51"/>
      <c r="AY7" s="51"/>
      <c r="AZ7" s="51"/>
      <c r="BA7" s="51"/>
      <c r="BB7" s="51" t="s">
        <v>8</v>
      </c>
      <c r="BC7" s="51"/>
      <c r="BD7" s="51"/>
      <c r="BE7" s="51"/>
      <c r="BF7" s="51"/>
      <c r="BG7" s="51"/>
      <c r="BH7" s="51"/>
      <c r="BI7" s="51"/>
      <c r="BJ7" s="3"/>
      <c r="BK7" s="3"/>
      <c r="BL7" s="69" t="s">
        <v>9</v>
      </c>
      <c r="BM7" s="70"/>
      <c r="BN7" s="70"/>
      <c r="BO7" s="70"/>
      <c r="BP7" s="70"/>
      <c r="BQ7" s="70"/>
      <c r="BR7" s="70"/>
      <c r="BS7" s="70"/>
      <c r="BT7" s="70"/>
      <c r="BU7" s="70"/>
      <c r="BV7" s="70"/>
      <c r="BW7" s="70"/>
      <c r="BX7" s="70"/>
      <c r="BY7" s="71"/>
    </row>
    <row r="8" spans="1:78" ht="18.75" customHeight="1" x14ac:dyDescent="0.15">
      <c r="A8" s="2"/>
      <c r="B8" s="65" t="str">
        <f>データ!I6</f>
        <v>法適用</v>
      </c>
      <c r="C8" s="65"/>
      <c r="D8" s="65"/>
      <c r="E8" s="65"/>
      <c r="F8" s="65"/>
      <c r="G8" s="65"/>
      <c r="H8" s="65"/>
      <c r="I8" s="65" t="str">
        <f>データ!J6</f>
        <v>下水道事業</v>
      </c>
      <c r="J8" s="65"/>
      <c r="K8" s="65"/>
      <c r="L8" s="65"/>
      <c r="M8" s="65"/>
      <c r="N8" s="65"/>
      <c r="O8" s="65"/>
      <c r="P8" s="65" t="str">
        <f>データ!K6</f>
        <v>農業集落排水</v>
      </c>
      <c r="Q8" s="65"/>
      <c r="R8" s="65"/>
      <c r="S8" s="65"/>
      <c r="T8" s="65"/>
      <c r="U8" s="65"/>
      <c r="V8" s="65"/>
      <c r="W8" s="65" t="str">
        <f>データ!L6</f>
        <v>F2</v>
      </c>
      <c r="X8" s="65"/>
      <c r="Y8" s="65"/>
      <c r="Z8" s="65"/>
      <c r="AA8" s="65"/>
      <c r="AB8" s="65"/>
      <c r="AC8" s="65"/>
      <c r="AD8" s="66" t="str">
        <f>データ!$M$6</f>
        <v>非設置</v>
      </c>
      <c r="AE8" s="66"/>
      <c r="AF8" s="66"/>
      <c r="AG8" s="66"/>
      <c r="AH8" s="66"/>
      <c r="AI8" s="66"/>
      <c r="AJ8" s="66"/>
      <c r="AK8" s="3"/>
      <c r="AL8" s="45">
        <f>データ!S6</f>
        <v>31968</v>
      </c>
      <c r="AM8" s="45"/>
      <c r="AN8" s="45"/>
      <c r="AO8" s="45"/>
      <c r="AP8" s="45"/>
      <c r="AQ8" s="45"/>
      <c r="AR8" s="45"/>
      <c r="AS8" s="45"/>
      <c r="AT8" s="46">
        <f>データ!T6</f>
        <v>286.48</v>
      </c>
      <c r="AU8" s="46"/>
      <c r="AV8" s="46"/>
      <c r="AW8" s="46"/>
      <c r="AX8" s="46"/>
      <c r="AY8" s="46"/>
      <c r="AZ8" s="46"/>
      <c r="BA8" s="46"/>
      <c r="BB8" s="46">
        <f>データ!U6</f>
        <v>111.59</v>
      </c>
      <c r="BC8" s="46"/>
      <c r="BD8" s="46"/>
      <c r="BE8" s="46"/>
      <c r="BF8" s="46"/>
      <c r="BG8" s="46"/>
      <c r="BH8" s="46"/>
      <c r="BI8" s="46"/>
      <c r="BJ8" s="3"/>
      <c r="BK8" s="3"/>
      <c r="BL8" s="61" t="s">
        <v>10</v>
      </c>
      <c r="BM8" s="62"/>
      <c r="BN8" s="63" t="s">
        <v>11</v>
      </c>
      <c r="BO8" s="63"/>
      <c r="BP8" s="63"/>
      <c r="BQ8" s="63"/>
      <c r="BR8" s="63"/>
      <c r="BS8" s="63"/>
      <c r="BT8" s="63"/>
      <c r="BU8" s="63"/>
      <c r="BV8" s="63"/>
      <c r="BW8" s="63"/>
      <c r="BX8" s="63"/>
      <c r="BY8" s="64"/>
    </row>
    <row r="9" spans="1:78" ht="18.75" customHeight="1" x14ac:dyDescent="0.15">
      <c r="A9" s="2"/>
      <c r="B9" s="51" t="s">
        <v>12</v>
      </c>
      <c r="C9" s="51"/>
      <c r="D9" s="51"/>
      <c r="E9" s="51"/>
      <c r="F9" s="51"/>
      <c r="G9" s="51"/>
      <c r="H9" s="51"/>
      <c r="I9" s="51" t="s">
        <v>13</v>
      </c>
      <c r="J9" s="51"/>
      <c r="K9" s="51"/>
      <c r="L9" s="51"/>
      <c r="M9" s="51"/>
      <c r="N9" s="51"/>
      <c r="O9" s="51"/>
      <c r="P9" s="51" t="s">
        <v>14</v>
      </c>
      <c r="Q9" s="51"/>
      <c r="R9" s="51"/>
      <c r="S9" s="51"/>
      <c r="T9" s="51"/>
      <c r="U9" s="51"/>
      <c r="V9" s="51"/>
      <c r="W9" s="51" t="s">
        <v>15</v>
      </c>
      <c r="X9" s="51"/>
      <c r="Y9" s="51"/>
      <c r="Z9" s="51"/>
      <c r="AA9" s="51"/>
      <c r="AB9" s="51"/>
      <c r="AC9" s="51"/>
      <c r="AD9" s="51" t="s">
        <v>16</v>
      </c>
      <c r="AE9" s="51"/>
      <c r="AF9" s="51"/>
      <c r="AG9" s="51"/>
      <c r="AH9" s="51"/>
      <c r="AI9" s="51"/>
      <c r="AJ9" s="51"/>
      <c r="AK9" s="3"/>
      <c r="AL9" s="51" t="s">
        <v>17</v>
      </c>
      <c r="AM9" s="51"/>
      <c r="AN9" s="51"/>
      <c r="AO9" s="51"/>
      <c r="AP9" s="51"/>
      <c r="AQ9" s="51"/>
      <c r="AR9" s="51"/>
      <c r="AS9" s="51"/>
      <c r="AT9" s="51" t="s">
        <v>18</v>
      </c>
      <c r="AU9" s="51"/>
      <c r="AV9" s="51"/>
      <c r="AW9" s="51"/>
      <c r="AX9" s="51"/>
      <c r="AY9" s="51"/>
      <c r="AZ9" s="51"/>
      <c r="BA9" s="51"/>
      <c r="BB9" s="51" t="s">
        <v>19</v>
      </c>
      <c r="BC9" s="51"/>
      <c r="BD9" s="51"/>
      <c r="BE9" s="51"/>
      <c r="BF9" s="51"/>
      <c r="BG9" s="51"/>
      <c r="BH9" s="51"/>
      <c r="BI9" s="51"/>
      <c r="BJ9" s="3"/>
      <c r="BK9" s="3"/>
      <c r="BL9" s="52" t="s">
        <v>20</v>
      </c>
      <c r="BM9" s="53"/>
      <c r="BN9" s="54" t="s">
        <v>21</v>
      </c>
      <c r="BO9" s="54"/>
      <c r="BP9" s="54"/>
      <c r="BQ9" s="54"/>
      <c r="BR9" s="54"/>
      <c r="BS9" s="54"/>
      <c r="BT9" s="54"/>
      <c r="BU9" s="54"/>
      <c r="BV9" s="54"/>
      <c r="BW9" s="54"/>
      <c r="BX9" s="54"/>
      <c r="BY9" s="55"/>
    </row>
    <row r="10" spans="1:78" ht="18.75" customHeight="1" x14ac:dyDescent="0.15">
      <c r="A10" s="2"/>
      <c r="B10" s="46" t="str">
        <f>データ!N6</f>
        <v>-</v>
      </c>
      <c r="C10" s="46"/>
      <c r="D10" s="46"/>
      <c r="E10" s="46"/>
      <c r="F10" s="46"/>
      <c r="G10" s="46"/>
      <c r="H10" s="46"/>
      <c r="I10" s="46">
        <f>データ!O6</f>
        <v>49.87</v>
      </c>
      <c r="J10" s="46"/>
      <c r="K10" s="46"/>
      <c r="L10" s="46"/>
      <c r="M10" s="46"/>
      <c r="N10" s="46"/>
      <c r="O10" s="46"/>
      <c r="P10" s="46">
        <f>データ!P6</f>
        <v>4.62</v>
      </c>
      <c r="Q10" s="46"/>
      <c r="R10" s="46"/>
      <c r="S10" s="46"/>
      <c r="T10" s="46"/>
      <c r="U10" s="46"/>
      <c r="V10" s="46"/>
      <c r="W10" s="46">
        <f>データ!Q6</f>
        <v>94.61</v>
      </c>
      <c r="X10" s="46"/>
      <c r="Y10" s="46"/>
      <c r="Z10" s="46"/>
      <c r="AA10" s="46"/>
      <c r="AB10" s="46"/>
      <c r="AC10" s="46"/>
      <c r="AD10" s="45">
        <f>データ!R6</f>
        <v>4235</v>
      </c>
      <c r="AE10" s="45"/>
      <c r="AF10" s="45"/>
      <c r="AG10" s="45"/>
      <c r="AH10" s="45"/>
      <c r="AI10" s="45"/>
      <c r="AJ10" s="45"/>
      <c r="AK10" s="2"/>
      <c r="AL10" s="45">
        <f>データ!V6</f>
        <v>1466</v>
      </c>
      <c r="AM10" s="45"/>
      <c r="AN10" s="45"/>
      <c r="AO10" s="45"/>
      <c r="AP10" s="45"/>
      <c r="AQ10" s="45"/>
      <c r="AR10" s="45"/>
      <c r="AS10" s="45"/>
      <c r="AT10" s="46">
        <f>データ!W6</f>
        <v>2.39</v>
      </c>
      <c r="AU10" s="46"/>
      <c r="AV10" s="46"/>
      <c r="AW10" s="46"/>
      <c r="AX10" s="46"/>
      <c r="AY10" s="46"/>
      <c r="AZ10" s="46"/>
      <c r="BA10" s="46"/>
      <c r="BB10" s="46">
        <f>データ!X6</f>
        <v>613.39</v>
      </c>
      <c r="BC10" s="46"/>
      <c r="BD10" s="46"/>
      <c r="BE10" s="46"/>
      <c r="BF10" s="46"/>
      <c r="BG10" s="46"/>
      <c r="BH10" s="46"/>
      <c r="BI10" s="46"/>
      <c r="BJ10" s="2"/>
      <c r="BK10" s="2"/>
      <c r="BL10" s="47" t="s">
        <v>22</v>
      </c>
      <c r="BM10" s="48"/>
      <c r="BN10" s="49" t="s">
        <v>23</v>
      </c>
      <c r="BO10" s="49"/>
      <c r="BP10" s="49"/>
      <c r="BQ10" s="49"/>
      <c r="BR10" s="49"/>
      <c r="BS10" s="49"/>
      <c r="BT10" s="49"/>
      <c r="BU10" s="49"/>
      <c r="BV10" s="49"/>
      <c r="BW10" s="49"/>
      <c r="BX10" s="49"/>
      <c r="BY10" s="50"/>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116</v>
      </c>
      <c r="BM16" s="30"/>
      <c r="BN16" s="30"/>
      <c r="BO16" s="30"/>
      <c r="BP16" s="30"/>
      <c r="BQ16" s="30"/>
      <c r="BR16" s="30"/>
      <c r="BS16" s="30"/>
      <c r="BT16" s="30"/>
      <c r="BU16" s="30"/>
      <c r="BV16" s="30"/>
      <c r="BW16" s="30"/>
      <c r="BX16" s="30"/>
      <c r="BY16" s="30"/>
      <c r="BZ16" s="3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114</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115</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【103.61】</v>
      </c>
      <c r="F85" s="12" t="str">
        <f>データ!AT6</f>
        <v>【133.62】</v>
      </c>
      <c r="G85" s="12" t="str">
        <f>データ!BE6</f>
        <v>【36.94】</v>
      </c>
      <c r="H85" s="12" t="str">
        <f>データ!BP6</f>
        <v>【809.19】</v>
      </c>
      <c r="I85" s="12" t="str">
        <f>データ!CA6</f>
        <v>【57.02】</v>
      </c>
      <c r="J85" s="12" t="str">
        <f>データ!CL6</f>
        <v>【273.68】</v>
      </c>
      <c r="K85" s="12" t="str">
        <f>データ!CW6</f>
        <v>【52.55】</v>
      </c>
      <c r="L85" s="12" t="str">
        <f>データ!DH6</f>
        <v>【87.30】</v>
      </c>
      <c r="M85" s="12" t="str">
        <f>データ!DS6</f>
        <v>【27.11】</v>
      </c>
      <c r="N85" s="12" t="str">
        <f>データ!ED6</f>
        <v>【0.00】</v>
      </c>
      <c r="O85" s="12" t="str">
        <f>データ!EO6</f>
        <v>【0.02】</v>
      </c>
    </row>
  </sheetData>
  <sheetProtection algorithmName="SHA-512" hashValue="2axnFx5hEJkbd291Ur0KHmJkGOnSGrhCsPx+Aunv82kjGO7PKfppWYqikNzCRCaAfCPjn3XGszkFMbwZ4PXwkw==" saltValue="V6ouHTL66MASwiljzqjHa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2022</v>
      </c>
      <c r="C6" s="19">
        <f t="shared" ref="C6:X6" si="3">C7</f>
        <v>42064</v>
      </c>
      <c r="D6" s="19">
        <f t="shared" si="3"/>
        <v>46</v>
      </c>
      <c r="E6" s="19">
        <f t="shared" si="3"/>
        <v>17</v>
      </c>
      <c r="F6" s="19">
        <f t="shared" si="3"/>
        <v>5</v>
      </c>
      <c r="G6" s="19">
        <f t="shared" si="3"/>
        <v>0</v>
      </c>
      <c r="H6" s="19" t="str">
        <f t="shared" si="3"/>
        <v>宮城県　白石市</v>
      </c>
      <c r="I6" s="19" t="str">
        <f t="shared" si="3"/>
        <v>法適用</v>
      </c>
      <c r="J6" s="19" t="str">
        <f t="shared" si="3"/>
        <v>下水道事業</v>
      </c>
      <c r="K6" s="19" t="str">
        <f t="shared" si="3"/>
        <v>農業集落排水</v>
      </c>
      <c r="L6" s="19" t="str">
        <f t="shared" si="3"/>
        <v>F2</v>
      </c>
      <c r="M6" s="19" t="str">
        <f t="shared" si="3"/>
        <v>非設置</v>
      </c>
      <c r="N6" s="20" t="str">
        <f t="shared" si="3"/>
        <v>-</v>
      </c>
      <c r="O6" s="20">
        <f t="shared" si="3"/>
        <v>49.87</v>
      </c>
      <c r="P6" s="20">
        <f t="shared" si="3"/>
        <v>4.62</v>
      </c>
      <c r="Q6" s="20">
        <f t="shared" si="3"/>
        <v>94.61</v>
      </c>
      <c r="R6" s="20">
        <f t="shared" si="3"/>
        <v>4235</v>
      </c>
      <c r="S6" s="20">
        <f t="shared" si="3"/>
        <v>31968</v>
      </c>
      <c r="T6" s="20">
        <f t="shared" si="3"/>
        <v>286.48</v>
      </c>
      <c r="U6" s="20">
        <f t="shared" si="3"/>
        <v>111.59</v>
      </c>
      <c r="V6" s="20">
        <f t="shared" si="3"/>
        <v>1466</v>
      </c>
      <c r="W6" s="20">
        <f t="shared" si="3"/>
        <v>2.39</v>
      </c>
      <c r="X6" s="20">
        <f t="shared" si="3"/>
        <v>613.39</v>
      </c>
      <c r="Y6" s="21">
        <f>IF(Y7="",NA(),Y7)</f>
        <v>75.930000000000007</v>
      </c>
      <c r="Z6" s="21">
        <f t="shared" ref="Z6:AH6" si="4">IF(Z7="",NA(),Z7)</f>
        <v>83.45</v>
      </c>
      <c r="AA6" s="21">
        <f t="shared" si="4"/>
        <v>87.26</v>
      </c>
      <c r="AB6" s="21">
        <f t="shared" si="4"/>
        <v>88.39</v>
      </c>
      <c r="AC6" s="21">
        <f t="shared" si="4"/>
        <v>88.97</v>
      </c>
      <c r="AD6" s="21">
        <f t="shared" si="4"/>
        <v>101.77</v>
      </c>
      <c r="AE6" s="21">
        <f t="shared" si="4"/>
        <v>103.6</v>
      </c>
      <c r="AF6" s="21">
        <f t="shared" si="4"/>
        <v>106.37</v>
      </c>
      <c r="AG6" s="21">
        <f t="shared" si="4"/>
        <v>106.07</v>
      </c>
      <c r="AH6" s="21">
        <f t="shared" si="4"/>
        <v>105.5</v>
      </c>
      <c r="AI6" s="20" t="str">
        <f>IF(AI7="","",IF(AI7="-","【-】","【"&amp;SUBSTITUTE(TEXT(AI7,"#,##0.00"),"-","△")&amp;"】"))</f>
        <v>【103.61】</v>
      </c>
      <c r="AJ6" s="21">
        <f>IF(AJ7="",NA(),AJ7)</f>
        <v>1502.62</v>
      </c>
      <c r="AK6" s="21">
        <f t="shared" ref="AK6:AS6" si="5">IF(AK7="",NA(),AK7)</f>
        <v>1408.95</v>
      </c>
      <c r="AL6" s="21">
        <f t="shared" si="5"/>
        <v>865.91</v>
      </c>
      <c r="AM6" s="21">
        <f t="shared" si="5"/>
        <v>1407.82</v>
      </c>
      <c r="AN6" s="21">
        <f t="shared" si="5"/>
        <v>1460.91</v>
      </c>
      <c r="AO6" s="21">
        <f t="shared" si="5"/>
        <v>227.4</v>
      </c>
      <c r="AP6" s="21">
        <f t="shared" si="5"/>
        <v>193.99</v>
      </c>
      <c r="AQ6" s="21">
        <f t="shared" si="5"/>
        <v>139.02000000000001</v>
      </c>
      <c r="AR6" s="21">
        <f t="shared" si="5"/>
        <v>132.04</v>
      </c>
      <c r="AS6" s="21">
        <f t="shared" si="5"/>
        <v>145.43</v>
      </c>
      <c r="AT6" s="20" t="str">
        <f>IF(AT7="","",IF(AT7="-","【-】","【"&amp;SUBSTITUTE(TEXT(AT7,"#,##0.00"),"-","△")&amp;"】"))</f>
        <v>【133.62】</v>
      </c>
      <c r="AU6" s="21">
        <f>IF(AU7="",NA(),AU7)</f>
        <v>50.24</v>
      </c>
      <c r="AV6" s="21">
        <f t="shared" ref="AV6:BD6" si="6">IF(AV7="",NA(),AV7)</f>
        <v>52.31</v>
      </c>
      <c r="AW6" s="21">
        <f t="shared" si="6"/>
        <v>56.74</v>
      </c>
      <c r="AX6" s="21">
        <f t="shared" si="6"/>
        <v>47.25</v>
      </c>
      <c r="AY6" s="21">
        <f t="shared" si="6"/>
        <v>11.71</v>
      </c>
      <c r="AZ6" s="21">
        <f t="shared" si="6"/>
        <v>29.54</v>
      </c>
      <c r="BA6" s="21">
        <f t="shared" si="6"/>
        <v>26.99</v>
      </c>
      <c r="BB6" s="21">
        <f t="shared" si="6"/>
        <v>29.13</v>
      </c>
      <c r="BC6" s="21">
        <f t="shared" si="6"/>
        <v>35.69</v>
      </c>
      <c r="BD6" s="21">
        <f t="shared" si="6"/>
        <v>38.4</v>
      </c>
      <c r="BE6" s="20" t="str">
        <f>IF(BE7="","",IF(BE7="-","【-】","【"&amp;SUBSTITUTE(TEXT(BE7,"#,##0.00"),"-","△")&amp;"】"))</f>
        <v>【36.94】</v>
      </c>
      <c r="BF6" s="21">
        <f>IF(BF7="",NA(),BF7)</f>
        <v>7328.65</v>
      </c>
      <c r="BG6" s="21">
        <f t="shared" ref="BG6:BO6" si="7">IF(BG7="",NA(),BG7)</f>
        <v>6147.67</v>
      </c>
      <c r="BH6" s="21">
        <f t="shared" si="7"/>
        <v>5843.24</v>
      </c>
      <c r="BI6" s="21">
        <f t="shared" si="7"/>
        <v>6161.78</v>
      </c>
      <c r="BJ6" s="21">
        <f t="shared" si="7"/>
        <v>6188.74</v>
      </c>
      <c r="BK6" s="21">
        <f t="shared" si="7"/>
        <v>789.46</v>
      </c>
      <c r="BL6" s="21">
        <f t="shared" si="7"/>
        <v>826.83</v>
      </c>
      <c r="BM6" s="21">
        <f t="shared" si="7"/>
        <v>867.83</v>
      </c>
      <c r="BN6" s="21">
        <f t="shared" si="7"/>
        <v>791.76</v>
      </c>
      <c r="BO6" s="21">
        <f t="shared" si="7"/>
        <v>900.82</v>
      </c>
      <c r="BP6" s="20" t="str">
        <f>IF(BP7="","",IF(BP7="-","【-】","【"&amp;SUBSTITUTE(TEXT(BP7,"#,##0.00"),"-","△")&amp;"】"))</f>
        <v>【809.19】</v>
      </c>
      <c r="BQ6" s="21">
        <f>IF(BQ7="",NA(),BQ7)</f>
        <v>23.51</v>
      </c>
      <c r="BR6" s="21">
        <f t="shared" ref="BR6:BZ6" si="8">IF(BR7="",NA(),BR7)</f>
        <v>56.35</v>
      </c>
      <c r="BS6" s="21">
        <f t="shared" si="8"/>
        <v>70.13</v>
      </c>
      <c r="BT6" s="21">
        <f t="shared" si="8"/>
        <v>60</v>
      </c>
      <c r="BU6" s="21">
        <f t="shared" si="8"/>
        <v>61.84</v>
      </c>
      <c r="BV6" s="21">
        <f t="shared" si="8"/>
        <v>57.77</v>
      </c>
      <c r="BW6" s="21">
        <f t="shared" si="8"/>
        <v>57.31</v>
      </c>
      <c r="BX6" s="21">
        <f t="shared" si="8"/>
        <v>57.08</v>
      </c>
      <c r="BY6" s="21">
        <f t="shared" si="8"/>
        <v>56.26</v>
      </c>
      <c r="BZ6" s="21">
        <f t="shared" si="8"/>
        <v>52.94</v>
      </c>
      <c r="CA6" s="20" t="str">
        <f>IF(CA7="","",IF(CA7="-","【-】","【"&amp;SUBSTITUTE(TEXT(CA7,"#,##0.00"),"-","△")&amp;"】"))</f>
        <v>【57.02】</v>
      </c>
      <c r="CB6" s="21">
        <f>IF(CB7="",NA(),CB7)</f>
        <v>752.69</v>
      </c>
      <c r="CC6" s="21">
        <f t="shared" ref="CC6:CK6" si="9">IF(CC7="",NA(),CC7)</f>
        <v>365.6</v>
      </c>
      <c r="CD6" s="21">
        <f t="shared" si="9"/>
        <v>293.76</v>
      </c>
      <c r="CE6" s="21">
        <f t="shared" si="9"/>
        <v>343.34</v>
      </c>
      <c r="CF6" s="21">
        <f t="shared" si="9"/>
        <v>335.81</v>
      </c>
      <c r="CG6" s="21">
        <f t="shared" si="9"/>
        <v>274.35000000000002</v>
      </c>
      <c r="CH6" s="21">
        <f t="shared" si="9"/>
        <v>273.52</v>
      </c>
      <c r="CI6" s="21">
        <f t="shared" si="9"/>
        <v>274.99</v>
      </c>
      <c r="CJ6" s="21">
        <f t="shared" si="9"/>
        <v>282.08999999999997</v>
      </c>
      <c r="CK6" s="21">
        <f t="shared" si="9"/>
        <v>303.27999999999997</v>
      </c>
      <c r="CL6" s="20" t="str">
        <f>IF(CL7="","",IF(CL7="-","【-】","【"&amp;SUBSTITUTE(TEXT(CL7,"#,##0.00"),"-","△")&amp;"】"))</f>
        <v>【273.68】</v>
      </c>
      <c r="CM6" s="21">
        <f>IF(CM7="",NA(),CM7)</f>
        <v>34.53</v>
      </c>
      <c r="CN6" s="21">
        <f t="shared" ref="CN6:CV6" si="10">IF(CN7="",NA(),CN7)</f>
        <v>34.78</v>
      </c>
      <c r="CO6" s="21">
        <f t="shared" si="10"/>
        <v>35.65</v>
      </c>
      <c r="CP6" s="21">
        <f t="shared" si="10"/>
        <v>34.89</v>
      </c>
      <c r="CQ6" s="21">
        <f t="shared" si="10"/>
        <v>34.6</v>
      </c>
      <c r="CR6" s="21">
        <f t="shared" si="10"/>
        <v>50.68</v>
      </c>
      <c r="CS6" s="21">
        <f t="shared" si="10"/>
        <v>50.14</v>
      </c>
      <c r="CT6" s="21">
        <f t="shared" si="10"/>
        <v>54.83</v>
      </c>
      <c r="CU6" s="21">
        <f t="shared" si="10"/>
        <v>66.53</v>
      </c>
      <c r="CV6" s="21">
        <f t="shared" si="10"/>
        <v>52.35</v>
      </c>
      <c r="CW6" s="20" t="str">
        <f>IF(CW7="","",IF(CW7="-","【-】","【"&amp;SUBSTITUTE(TEXT(CW7,"#,##0.00"),"-","△")&amp;"】"))</f>
        <v>【52.55】</v>
      </c>
      <c r="CX6" s="21">
        <f>IF(CX7="",NA(),CX7)</f>
        <v>66.89</v>
      </c>
      <c r="CY6" s="21">
        <f t="shared" ref="CY6:DG6" si="11">IF(CY7="",NA(),CY7)</f>
        <v>68.73</v>
      </c>
      <c r="CZ6" s="21">
        <f t="shared" si="11"/>
        <v>68.790000000000006</v>
      </c>
      <c r="DA6" s="21">
        <f t="shared" si="11"/>
        <v>66.930000000000007</v>
      </c>
      <c r="DB6" s="21">
        <f t="shared" si="11"/>
        <v>67.260000000000005</v>
      </c>
      <c r="DC6" s="21">
        <f t="shared" si="11"/>
        <v>84.86</v>
      </c>
      <c r="DD6" s="21">
        <f t="shared" si="11"/>
        <v>84.98</v>
      </c>
      <c r="DE6" s="21">
        <f t="shared" si="11"/>
        <v>84.7</v>
      </c>
      <c r="DF6" s="21">
        <f t="shared" si="11"/>
        <v>84.67</v>
      </c>
      <c r="DG6" s="21">
        <f t="shared" si="11"/>
        <v>84.39</v>
      </c>
      <c r="DH6" s="20" t="str">
        <f>IF(DH7="","",IF(DH7="-","【-】","【"&amp;SUBSTITUTE(TEXT(DH7,"#,##0.00"),"-","△")&amp;"】"))</f>
        <v>【87.30】</v>
      </c>
      <c r="DI6" s="21">
        <f>IF(DI7="",NA(),DI7)</f>
        <v>26.29</v>
      </c>
      <c r="DJ6" s="21">
        <f t="shared" ref="DJ6:DR6" si="12">IF(DJ7="",NA(),DJ7)</f>
        <v>28.47</v>
      </c>
      <c r="DK6" s="21">
        <f t="shared" si="12"/>
        <v>30.55</v>
      </c>
      <c r="DL6" s="21">
        <f t="shared" si="12"/>
        <v>31.54</v>
      </c>
      <c r="DM6" s="21">
        <f t="shared" si="12"/>
        <v>33.51</v>
      </c>
      <c r="DN6" s="21">
        <f t="shared" si="12"/>
        <v>24.13</v>
      </c>
      <c r="DO6" s="21">
        <f t="shared" si="12"/>
        <v>23.06</v>
      </c>
      <c r="DP6" s="21">
        <f t="shared" si="12"/>
        <v>20.34</v>
      </c>
      <c r="DQ6" s="21">
        <f t="shared" si="12"/>
        <v>21.85</v>
      </c>
      <c r="DR6" s="21">
        <f t="shared" si="12"/>
        <v>25.19</v>
      </c>
      <c r="DS6" s="20" t="str">
        <f>IF(DS7="","",IF(DS7="-","【-】","【"&amp;SUBSTITUTE(TEXT(DS7,"#,##0.00"),"-","△")&amp;"】"))</f>
        <v>【27.11】</v>
      </c>
      <c r="DT6" s="20">
        <f>IF(DT7="",NA(),DT7)</f>
        <v>0</v>
      </c>
      <c r="DU6" s="20">
        <f t="shared" ref="DU6:EC6" si="13">IF(DU7="",NA(),DU7)</f>
        <v>0</v>
      </c>
      <c r="DV6" s="20">
        <f t="shared" si="13"/>
        <v>0</v>
      </c>
      <c r="DW6" s="20">
        <f t="shared" si="13"/>
        <v>0</v>
      </c>
      <c r="DX6" s="20">
        <f t="shared" si="13"/>
        <v>0</v>
      </c>
      <c r="DY6" s="20">
        <f t="shared" si="13"/>
        <v>0</v>
      </c>
      <c r="DZ6" s="20">
        <f t="shared" si="13"/>
        <v>0</v>
      </c>
      <c r="EA6" s="20">
        <f t="shared" si="13"/>
        <v>0</v>
      </c>
      <c r="EB6" s="20">
        <f t="shared" si="13"/>
        <v>0</v>
      </c>
      <c r="EC6" s="20">
        <f t="shared" si="13"/>
        <v>0</v>
      </c>
      <c r="ED6" s="20" t="str">
        <f>IF(ED7="","",IF(ED7="-","【-】","【"&amp;SUBSTITUTE(TEXT(ED7,"#,##0.00"),"-","△")&amp;"】"))</f>
        <v>【0.00】</v>
      </c>
      <c r="EE6" s="21">
        <f>IF(EE7="",NA(),EE7)</f>
        <v>0.03</v>
      </c>
      <c r="EF6" s="20">
        <f t="shared" ref="EF6:EN6" si="14">IF(EF7="",NA(),EF7)</f>
        <v>0</v>
      </c>
      <c r="EG6" s="20">
        <f t="shared" si="14"/>
        <v>0</v>
      </c>
      <c r="EH6" s="20">
        <f t="shared" si="14"/>
        <v>0</v>
      </c>
      <c r="EI6" s="20">
        <f t="shared" si="14"/>
        <v>0</v>
      </c>
      <c r="EJ6" s="21">
        <f t="shared" si="14"/>
        <v>0.01</v>
      </c>
      <c r="EK6" s="21">
        <f t="shared" si="14"/>
        <v>0.02</v>
      </c>
      <c r="EL6" s="21">
        <f t="shared" si="14"/>
        <v>0.25</v>
      </c>
      <c r="EM6" s="21">
        <f t="shared" si="14"/>
        <v>0.05</v>
      </c>
      <c r="EN6" s="21">
        <f t="shared" si="14"/>
        <v>0.03</v>
      </c>
      <c r="EO6" s="20" t="str">
        <f>IF(EO7="","",IF(EO7="-","【-】","【"&amp;SUBSTITUTE(TEXT(EO7,"#,##0.00"),"-","△")&amp;"】"))</f>
        <v>【0.02】</v>
      </c>
    </row>
    <row r="7" spans="1:148" s="22" customFormat="1" x14ac:dyDescent="0.15">
      <c r="A7" s="14"/>
      <c r="B7" s="23">
        <v>2022</v>
      </c>
      <c r="C7" s="23">
        <v>42064</v>
      </c>
      <c r="D7" s="23">
        <v>46</v>
      </c>
      <c r="E7" s="23">
        <v>17</v>
      </c>
      <c r="F7" s="23">
        <v>5</v>
      </c>
      <c r="G7" s="23">
        <v>0</v>
      </c>
      <c r="H7" s="23" t="s">
        <v>96</v>
      </c>
      <c r="I7" s="23" t="s">
        <v>97</v>
      </c>
      <c r="J7" s="23" t="s">
        <v>98</v>
      </c>
      <c r="K7" s="23" t="s">
        <v>99</v>
      </c>
      <c r="L7" s="23" t="s">
        <v>100</v>
      </c>
      <c r="M7" s="23" t="s">
        <v>101</v>
      </c>
      <c r="N7" s="24" t="s">
        <v>102</v>
      </c>
      <c r="O7" s="24">
        <v>49.87</v>
      </c>
      <c r="P7" s="24">
        <v>4.62</v>
      </c>
      <c r="Q7" s="24">
        <v>94.61</v>
      </c>
      <c r="R7" s="24">
        <v>4235</v>
      </c>
      <c r="S7" s="24">
        <v>31968</v>
      </c>
      <c r="T7" s="24">
        <v>286.48</v>
      </c>
      <c r="U7" s="24">
        <v>111.59</v>
      </c>
      <c r="V7" s="24">
        <v>1466</v>
      </c>
      <c r="W7" s="24">
        <v>2.39</v>
      </c>
      <c r="X7" s="24">
        <v>613.39</v>
      </c>
      <c r="Y7" s="24">
        <v>75.930000000000007</v>
      </c>
      <c r="Z7" s="24">
        <v>83.45</v>
      </c>
      <c r="AA7" s="24">
        <v>87.26</v>
      </c>
      <c r="AB7" s="24">
        <v>88.39</v>
      </c>
      <c r="AC7" s="24">
        <v>88.97</v>
      </c>
      <c r="AD7" s="24">
        <v>101.77</v>
      </c>
      <c r="AE7" s="24">
        <v>103.6</v>
      </c>
      <c r="AF7" s="24">
        <v>106.37</v>
      </c>
      <c r="AG7" s="24">
        <v>106.07</v>
      </c>
      <c r="AH7" s="24">
        <v>105.5</v>
      </c>
      <c r="AI7" s="24">
        <v>103.61</v>
      </c>
      <c r="AJ7" s="24">
        <v>1502.62</v>
      </c>
      <c r="AK7" s="24">
        <v>1408.95</v>
      </c>
      <c r="AL7" s="24">
        <v>865.91</v>
      </c>
      <c r="AM7" s="24">
        <v>1407.82</v>
      </c>
      <c r="AN7" s="24">
        <v>1460.91</v>
      </c>
      <c r="AO7" s="24">
        <v>227.4</v>
      </c>
      <c r="AP7" s="24">
        <v>193.99</v>
      </c>
      <c r="AQ7" s="24">
        <v>139.02000000000001</v>
      </c>
      <c r="AR7" s="24">
        <v>132.04</v>
      </c>
      <c r="AS7" s="24">
        <v>145.43</v>
      </c>
      <c r="AT7" s="24">
        <v>133.62</v>
      </c>
      <c r="AU7" s="24">
        <v>50.24</v>
      </c>
      <c r="AV7" s="24">
        <v>52.31</v>
      </c>
      <c r="AW7" s="24">
        <v>56.74</v>
      </c>
      <c r="AX7" s="24">
        <v>47.25</v>
      </c>
      <c r="AY7" s="24">
        <v>11.71</v>
      </c>
      <c r="AZ7" s="24">
        <v>29.54</v>
      </c>
      <c r="BA7" s="24">
        <v>26.99</v>
      </c>
      <c r="BB7" s="24">
        <v>29.13</v>
      </c>
      <c r="BC7" s="24">
        <v>35.69</v>
      </c>
      <c r="BD7" s="24">
        <v>38.4</v>
      </c>
      <c r="BE7" s="24">
        <v>36.94</v>
      </c>
      <c r="BF7" s="24">
        <v>7328.65</v>
      </c>
      <c r="BG7" s="24">
        <v>6147.67</v>
      </c>
      <c r="BH7" s="24">
        <v>5843.24</v>
      </c>
      <c r="BI7" s="24">
        <v>6161.78</v>
      </c>
      <c r="BJ7" s="24">
        <v>6188.74</v>
      </c>
      <c r="BK7" s="24">
        <v>789.46</v>
      </c>
      <c r="BL7" s="24">
        <v>826.83</v>
      </c>
      <c r="BM7" s="24">
        <v>867.83</v>
      </c>
      <c r="BN7" s="24">
        <v>791.76</v>
      </c>
      <c r="BO7" s="24">
        <v>900.82</v>
      </c>
      <c r="BP7" s="24">
        <v>809.19</v>
      </c>
      <c r="BQ7" s="24">
        <v>23.51</v>
      </c>
      <c r="BR7" s="24">
        <v>56.35</v>
      </c>
      <c r="BS7" s="24">
        <v>70.13</v>
      </c>
      <c r="BT7" s="24">
        <v>60</v>
      </c>
      <c r="BU7" s="24">
        <v>61.84</v>
      </c>
      <c r="BV7" s="24">
        <v>57.77</v>
      </c>
      <c r="BW7" s="24">
        <v>57.31</v>
      </c>
      <c r="BX7" s="24">
        <v>57.08</v>
      </c>
      <c r="BY7" s="24">
        <v>56.26</v>
      </c>
      <c r="BZ7" s="24">
        <v>52.94</v>
      </c>
      <c r="CA7" s="24">
        <v>57.02</v>
      </c>
      <c r="CB7" s="24">
        <v>752.69</v>
      </c>
      <c r="CC7" s="24">
        <v>365.6</v>
      </c>
      <c r="CD7" s="24">
        <v>293.76</v>
      </c>
      <c r="CE7" s="24">
        <v>343.34</v>
      </c>
      <c r="CF7" s="24">
        <v>335.81</v>
      </c>
      <c r="CG7" s="24">
        <v>274.35000000000002</v>
      </c>
      <c r="CH7" s="24">
        <v>273.52</v>
      </c>
      <c r="CI7" s="24">
        <v>274.99</v>
      </c>
      <c r="CJ7" s="24">
        <v>282.08999999999997</v>
      </c>
      <c r="CK7" s="24">
        <v>303.27999999999997</v>
      </c>
      <c r="CL7" s="24">
        <v>273.68</v>
      </c>
      <c r="CM7" s="24">
        <v>34.53</v>
      </c>
      <c r="CN7" s="24">
        <v>34.78</v>
      </c>
      <c r="CO7" s="24">
        <v>35.65</v>
      </c>
      <c r="CP7" s="24">
        <v>34.89</v>
      </c>
      <c r="CQ7" s="24">
        <v>34.6</v>
      </c>
      <c r="CR7" s="24">
        <v>50.68</v>
      </c>
      <c r="CS7" s="24">
        <v>50.14</v>
      </c>
      <c r="CT7" s="24">
        <v>54.83</v>
      </c>
      <c r="CU7" s="24">
        <v>66.53</v>
      </c>
      <c r="CV7" s="24">
        <v>52.35</v>
      </c>
      <c r="CW7" s="24">
        <v>52.55</v>
      </c>
      <c r="CX7" s="24">
        <v>66.89</v>
      </c>
      <c r="CY7" s="24">
        <v>68.73</v>
      </c>
      <c r="CZ7" s="24">
        <v>68.790000000000006</v>
      </c>
      <c r="DA7" s="24">
        <v>66.930000000000007</v>
      </c>
      <c r="DB7" s="24">
        <v>67.260000000000005</v>
      </c>
      <c r="DC7" s="24">
        <v>84.86</v>
      </c>
      <c r="DD7" s="24">
        <v>84.98</v>
      </c>
      <c r="DE7" s="24">
        <v>84.7</v>
      </c>
      <c r="DF7" s="24">
        <v>84.67</v>
      </c>
      <c r="DG7" s="24">
        <v>84.39</v>
      </c>
      <c r="DH7" s="24">
        <v>87.3</v>
      </c>
      <c r="DI7" s="24">
        <v>26.29</v>
      </c>
      <c r="DJ7" s="24">
        <v>28.47</v>
      </c>
      <c r="DK7" s="24">
        <v>30.55</v>
      </c>
      <c r="DL7" s="24">
        <v>31.54</v>
      </c>
      <c r="DM7" s="24">
        <v>33.51</v>
      </c>
      <c r="DN7" s="24">
        <v>24.13</v>
      </c>
      <c r="DO7" s="24">
        <v>23.06</v>
      </c>
      <c r="DP7" s="24">
        <v>20.34</v>
      </c>
      <c r="DQ7" s="24">
        <v>21.85</v>
      </c>
      <c r="DR7" s="24">
        <v>25.19</v>
      </c>
      <c r="DS7" s="24">
        <v>27.11</v>
      </c>
      <c r="DT7" s="24">
        <v>0</v>
      </c>
      <c r="DU7" s="24">
        <v>0</v>
      </c>
      <c r="DV7" s="24">
        <v>0</v>
      </c>
      <c r="DW7" s="24">
        <v>0</v>
      </c>
      <c r="DX7" s="24">
        <v>0</v>
      </c>
      <c r="DY7" s="24">
        <v>0</v>
      </c>
      <c r="DZ7" s="24">
        <v>0</v>
      </c>
      <c r="EA7" s="24">
        <v>0</v>
      </c>
      <c r="EB7" s="24">
        <v>0</v>
      </c>
      <c r="EC7" s="24">
        <v>0</v>
      </c>
      <c r="ED7" s="24">
        <v>0</v>
      </c>
      <c r="EE7" s="24">
        <v>0.03</v>
      </c>
      <c r="EF7" s="24">
        <v>0</v>
      </c>
      <c r="EG7" s="24">
        <v>0</v>
      </c>
      <c r="EH7" s="24">
        <v>0</v>
      </c>
      <c r="EI7" s="24">
        <v>0</v>
      </c>
      <c r="EJ7" s="24">
        <v>0.01</v>
      </c>
      <c r="EK7" s="24">
        <v>0.02</v>
      </c>
      <c r="EL7" s="24">
        <v>0.25</v>
      </c>
      <c r="EM7" s="24">
        <v>0.05</v>
      </c>
      <c r="EN7" s="24">
        <v>0.03</v>
      </c>
      <c r="EO7" s="24">
        <v>0.02</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15">
      <c r="B11">
        <v>4</v>
      </c>
      <c r="C11">
        <v>3</v>
      </c>
      <c r="D11">
        <v>2</v>
      </c>
      <c r="E11">
        <v>1</v>
      </c>
      <c r="F11">
        <v>0</v>
      </c>
      <c r="G11" t="s">
        <v>108</v>
      </c>
    </row>
    <row r="12" spans="1:148" x14ac:dyDescent="0.15">
      <c r="B12">
        <v>1</v>
      </c>
      <c r="C12">
        <v>1</v>
      </c>
      <c r="D12">
        <v>2</v>
      </c>
      <c r="E12">
        <v>3</v>
      </c>
      <c r="F12">
        <v>4</v>
      </c>
      <c r="G12" t="s">
        <v>109</v>
      </c>
    </row>
    <row r="13" spans="1:148" x14ac:dyDescent="0.15">
      <c r="B13" t="s">
        <v>110</v>
      </c>
      <c r="C13" t="s">
        <v>111</v>
      </c>
      <c r="D13" t="s">
        <v>112</v>
      </c>
      <c r="E13" t="s">
        <v>111</v>
      </c>
      <c r="F13" t="s">
        <v>111</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半澤 佳奈美</cp:lastModifiedBy>
  <cp:lastPrinted>2024-02-07T04:31:50Z</cp:lastPrinted>
  <dcterms:created xsi:type="dcterms:W3CDTF">2023-12-12T00:59:49Z</dcterms:created>
  <dcterms:modified xsi:type="dcterms:W3CDTF">2024-02-07T04:36:27Z</dcterms:modified>
  <cp:category/>
</cp:coreProperties>
</file>