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財政課\財政係\係長(3､4､6､7その他)\2 予算・決算\2 決算\13_ホームページ\R6決算\"/>
    </mc:Choice>
  </mc:AlternateContent>
  <xr:revisionPtr revIDLastSave="0" documentId="13_ncr:1_{DD972E47-B2E4-4381-8786-9D24EDF32354}"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102" i="12" l="1"/>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BE35" i="10"/>
  <c r="C35" i="10"/>
  <c r="BE34" i="10"/>
  <c r="U34" i="10"/>
  <c r="U35" i="10" s="1"/>
  <c r="U36" i="10" s="1"/>
  <c r="C34" i="10"/>
  <c r="AM34" i="10" s="1"/>
  <c r="AM35" i="10" s="1"/>
  <c r="AM36" i="10" s="1"/>
  <c r="BW34" i="10" l="1"/>
  <c r="BW35" i="10" s="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<sst xmlns="http://schemas.openxmlformats.org/spreadsheetml/2006/main" count="1079" uniqueCount="561">
  <si>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</si>
  <si>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</si>
  <si>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</si>
  <si>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</si>
  <si>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</si>
  <si>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</si>
  <si>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</si>
  <si>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</si>
  <si>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</si>
  <si>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</si>
  <si>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</si>
  <si>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</si>
  <si>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</si>
  <si>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</si>
  <si>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</si>
  <si>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</si>
  <si>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</si>
  <si>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</si>
  <si>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</si>
  <si>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</si>
  <si>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</si>
  <si>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</si>
  <si>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</si>
  <si>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</si>
  <si>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</si>
  <si>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</si>
  <si>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</si>
  <si>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</si>
  <si>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</si>
  <si>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</si>
  <si>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</si>
  <si>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</si>
  <si>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</si>
  <si>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</si>
  <si>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</si>
  <si>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</si>
  <si>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</si>
  <si>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</si>
  <si>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</si>
  <si>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</si>
  <si>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</si>
  <si>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</si>
  <si>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</si>
  <si>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</si>
  <si>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</si>
  <si>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</si>
  <si>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</si>
  <si>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</si>
  <si>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</si>
  <si>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</si>
  <si>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</si>
  <si>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</si>
  <si>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</si>
  <si>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</si>
  <si>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</si>
  <si>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</si>
  <si>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</si>
  <si>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</si>
  <si>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</si>
  <si>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</si>
  <si>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</si>
  <si>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</si>
  <si>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</si>
  <si>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</si>
  <si>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</si>
  <si>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</si>
  <si>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</si>
  <si>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</si>
  <si>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</si>
  <si>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</si>
  <si>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</si>
  <si>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</si>
  <si>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</si>
  <si>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</si>
  <si>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</si>
  <si>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</si>
  <si>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</si>
  <si>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</si>
  <si>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</si>
  <si>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</si>
  <si>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</si>
  <si>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</si>
  <si>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</si>
  <si>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</si>
  <si>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</si>
  <si>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</si>
  <si>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</si>
  <si>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</si>
  <si>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</si>
  <si>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</si>
  <si>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</si>
  <si>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</si>
  <si>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</si>
  <si>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</si>
  <si>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</si>
  <si>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</si>
  <si>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</si>
  <si>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</si>
  <si>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</si>
  <si>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</si>
  <si>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</si>
  <si>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</si>
  <si>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</si>
  <si>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</si>
  <si>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</si>
  <si>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</si>
  <si>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</si>
  <si>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</si>
  <si>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</si>
  <si>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</si>
  <si>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</si>
  <si>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</si>
  <si>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</si>
  <si>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</si>
  <si>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</si>
  <si>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</si>
  <si>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</si>
  <si>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</si>
  <si>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</si>
  <si>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</si>
  <si>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</si>
  <si>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</si>
  <si>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</si>
  <si>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</si>
  <si>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</si>
  <si>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</si>
  <si>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</si>
  <si>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</si>
  <si>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</si>
  <si>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</si>
  <si>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</si>
  <si>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</si>
  <si>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</si>
  <si>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</si>
  <si>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</si>
  <si>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</si>
  <si>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</si>
  <si>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</si>
  <si>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</si>
  <si>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</si>
  <si>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</si>
  <si>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</si>
  <si>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</si>
  <si>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</si>
  <si>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</si>
  <si>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</si>
  <si>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</si>
  <si>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</si>
  <si>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</si>
  <si>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</si>
  <si>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</si>
  <si>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</si>
  <si>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</si>
  <si>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</si>
  <si>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</si>
  <si>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</si>
  <si>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</si>
  <si>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</si>
  <si>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</si>
  <si>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</si>
  <si>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</si>
  <si>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</si>
  <si>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</si>
  <si>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</si>
  <si>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</si>
  <si>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</si>
  <si>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</si>
  <si>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</si>
  <si>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</si>
  <si>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</si>
  <si>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</si>
  <si>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</si>
  <si>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</si>
  <si>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</si>
  <si>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</si>
  <si>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</si>
  <si>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</si>
  <si>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</si>
  <si>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</si>
  <si>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</si>
  <si>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</si>
  <si>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</si>
  <si>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</si>
  <si>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</si>
  <si>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</si>
  <si>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</si>
  <si>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</si>
  <si>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</si>
  <si>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</si>
  <si>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</si>
  <si>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</si>
  <si>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</si>
  <si>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</si>
  <si>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</si>
  <si>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</si>
  <si>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</si>
  <si>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</si>
  <si>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</si>
  <si>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</si>
  <si>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</si>
  <si>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</si>
  <si>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</si>
  <si>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宮城県白石市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</si>
  <si>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</si>
  <si>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</si>
  <si>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</si>
  <si>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</si>
  <si>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</si>
  <si>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</si>
  <si>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</si>
  <si>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</si>
  <si>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</si>
  <si>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</si>
  <si>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</si>
  <si>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</si>
  <si>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</si>
  <si>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</si>
  <si>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</si>
  <si>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</si>
  <si>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</si>
  <si>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</si>
  <si>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</si>
  <si>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</si>
  <si>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</si>
  <si>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</si>
  <si>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</si>
  <si>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</si>
  <si>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</si>
  <si>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</si>
  <si>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</si>
  <si>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</si>
  <si>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</si>
  <si>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</si>
  <si>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</si>
  <si>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</si>
  <si>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</si>
  <si>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</si>
  <si>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</si>
  <si>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</si>
  <si>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</si>
  <si>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</si>
  <si>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</si>
  <si>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</si>
  <si>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</si>
  <si>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</si>
  <si>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</si>
  <si>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</si>
  <si>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</si>
  <si>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</si>
  <si>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</si>
  <si>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</si>
  <si>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</si>
  <si>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</si>
  <si>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</si>
  <si>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</si>
  <si>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</si>
  <si>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</si>
  <si>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</si>
  <si>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</si>
  <si>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</si>
  <si>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</si>
  <si>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</si>
  <si>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</si>
  <si>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</si>
  <si>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</si>
  <si>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</si>
  <si>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</si>
  <si>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</si>
  <si>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</si>
  <si>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</si>
  <si>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</si>
  <si>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</si>
  <si>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</si>
  <si>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</si>
  <si>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</si>
  <si>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</si>
  <si>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</si>
  <si>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</si>
  <si>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</si>
  <si>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</si>
  <si>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</si>
  <si>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</si>
  <si>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</si>
  <si>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</si>
  <si>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</si>
  <si>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</si>
  <si>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</si>
  <si>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</si>
  <si>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</si>
  <si>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</si>
  <si>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</si>
  <si>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</si>
  <si>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</si>
  <si>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</si>
  <si>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</si>
  <si>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</si>
  <si>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</si>
  <si>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</si>
  <si>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</si>
  <si>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</si>
  <si>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</si>
  <si>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</si>
  <si>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</si>
  <si>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</si>
  <si>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</si>
  <si>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</si>
  <si>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</si>
  <si>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</si>
  <si>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</si>
  <si>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</si>
  <si>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</si>
  <si>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</si>
  <si>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</si>
  <si>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</si>
  <si>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</si>
  <si>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</si>
  <si>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</si>
  <si>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</si>
  <si>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</si>
  <si>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</si>
  <si>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</si>
  <si>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</si>
  <si>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</si>
  <si>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</si>
  <si>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</si>
  <si>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</si>
  <si>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</si>
  <si>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</si>
  <si>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</si>
  <si>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</si>
  <si>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</si>
  <si>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</si>
  <si>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</si>
  <si>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</si>
  <si>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</si>
  <si>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</si>
  <si>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</si>
  <si>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</si>
  <si>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</si>
  <si>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</si>
  <si>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</si>
  <si>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</si>
  <si>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</si>
  <si>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</si>
  <si>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</si>
  <si>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</si>
  <si>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</si>
  <si>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</si>
  <si>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</si>
  <si>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</si>
  <si>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</si>
  <si>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</si>
  <si>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</si>
  <si>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宮城県白石市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</si>
  <si>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</si>
  <si>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</si>
  <si>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</si>
  <si>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</si>
  <si>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</si>
  <si>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</si>
  <si>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</si>
  <si>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</si>
  <si>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</si>
  <si>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</si>
  <si>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</si>
  <si>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</si>
  <si>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</si>
  <si>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</si>
  <si>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</si>
  <si>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</si>
  <si>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</si>
  <si>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</si>
  <si>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</si>
  <si>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</si>
  <si>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</si>
  <si>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</si>
  <si>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</si>
  <si>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</si>
  <si>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</si>
  <si>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</si>
  <si>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</si>
  <si>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</si>
  <si>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</si>
  <si>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</si>
  <si>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</si>
  <si>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</si>
  <si>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</si>
  <si>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</si>
  <si>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</si>
  <si>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</si>
  <si>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</si>
  <si>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</si>
  <si>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</si>
  <si>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白石市病院事業会計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</si>
  <si>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</si>
  <si>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</si>
  <si>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</si>
  <si>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</si>
  <si>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</si>
  <si>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</si>
  <si>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</si>
  <si>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</si>
  <si>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</si>
  <si>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</si>
  <si>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</si>
  <si>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</si>
  <si>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</si>
  <si>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</si>
  <si>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</si>
  <si>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</si>
  <si>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</si>
  <si>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</si>
  <si>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</si>
  <si>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</si>
  <si>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</si>
  <si>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</si>
  <si>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</si>
  <si>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</si>
  <si>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</si>
  <si>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</si>
  <si>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</si>
  <si>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</si>
  <si>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</si>
  <si>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</si>
  <si>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</si>
  <si>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</si>
  <si>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</si>
  <si>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</si>
  <si>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</si>
  <si>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</si>
  <si>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</si>
  <si>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</si>
  <si>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</si>
  <si>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</si>
  <si>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</si>
  <si>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</si>
  <si>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</si>
  <si>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</si>
  <si>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</si>
  <si>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</si>
  <si>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</si>
  <si>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</si>
  <si>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</si>
  <si>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</si>
  <si>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</si>
  <si>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</si>
  <si>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</si>
  <si>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</si>
  <si>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</si>
  <si>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</si>
  <si>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</si>
  <si>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</si>
  <si>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</si>
  <si>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</si>
  <si>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</si>
  <si>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</si>
  <si>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</si>
  <si>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</si>
  <si>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</si>
  <si>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</si>
  <si>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</si>
  <si>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</si>
  <si>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</si>
  <si>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</si>
  <si>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</si>
  <si>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</si>
  <si>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</si>
  <si>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</si>
  <si>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</si>
  <si>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</si>
  <si>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</si>
  <si>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</si>
  <si>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</si>
  <si>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</si>
  <si>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</si>
  <si>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</si>
  <si>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</si>
  <si>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</si>
  <si>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</si>
  <si>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</si>
  <si>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</si>
  <si>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</si>
  <si>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</si>
  <si>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</si>
  <si>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</si>
  <si>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</si>
  <si>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</si>
  <si>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</si>
  <si>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</si>
  <si>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</si>
  <si>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</si>
  <si>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</si>
  <si>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</si>
  <si>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</si>
  <si>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</si>
  <si>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</si>
  <si>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</si>
  <si>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</si>
  <si>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</si>
  <si>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</si>
  <si>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</si>
  <si>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</si>
  <si>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</si>
  <si>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</si>
  <si>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</si>
  <si>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</si>
  <si>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</si>
  <si>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</si>
  <si>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</si>
  <si>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</si>
  <si>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</si>
  <si>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</si>
  <si>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</si>
  <si>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</si>
  <si>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</si>
  <si>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</si>
  <si>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</si>
  <si>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</si>
  <si>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</si>
  <si>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</si>
  <si>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</si>
  <si>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</si>
  <si>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</si>
  <si>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</si>
  <si>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</si>
  <si>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</si>
  <si>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</si>
  <si>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</si>
  <si>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</si>
  <si>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7.48</t>
  </si>
  <si>
    <t>▲ 6.44</t>
  </si>
  <si>
    <t>白石市水道事業会計</t>
  </si>
  <si>
    <t>一般会計</t>
  </si>
  <si>
    <t>白石市介護保険特別会計</t>
  </si>
  <si>
    <t>白石市下水道事業会計</t>
  </si>
  <si>
    <t>白石市国民健康保険特別会計</t>
  </si>
  <si>
    <t>白石市後期高齢者医療特別会計</t>
  </si>
  <si>
    <t>白石市病院事業会計</t>
  </si>
  <si>
    <t>その他会計（赤字）</t>
  </si>
  <si>
    <t>その他会計（黒字）</t>
  </si>
  <si>
    <t>R01</t>
    <phoneticPr fontId="5"/>
  </si>
  <si>
    <t>R02</t>
    <phoneticPr fontId="5"/>
  </si>
  <si>
    <t>R03</t>
    <phoneticPr fontId="5"/>
  </si>
  <si>
    <t>R04</t>
    <phoneticPr fontId="5"/>
  </si>
  <si>
    <t>R05</t>
    <phoneticPr fontId="5"/>
  </si>
  <si>
    <t>-</t>
    <phoneticPr fontId="10"/>
  </si>
  <si>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</si>
  <si>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</si>
  <si>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</si>
  <si>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</si>
  <si>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</si>
  <si>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</si>
  <si>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</si>
  <si>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</si>
  <si>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</si>
  <si>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都市整備基金</t>
    <rPh sb="0" eb="2">
      <t>トシ</t>
    </rPh>
    <rPh sb="2" eb="4">
      <t>セイビ</t>
    </rPh>
    <rPh sb="4" eb="6">
      <t>キキン</t>
    </rPh>
    <phoneticPr fontId="5"/>
  </si>
  <si>
    <t>庁舎建設基金</t>
    <rPh sb="0" eb="2">
      <t>チョウシャ</t>
    </rPh>
    <rPh sb="2" eb="4">
      <t>ケンセツ</t>
    </rPh>
    <rPh sb="4" eb="6">
      <t>キキン</t>
    </rPh>
    <phoneticPr fontId="5"/>
  </si>
  <si>
    <t>国際交流基金</t>
    <rPh sb="0" eb="2">
      <t>コクサイ</t>
    </rPh>
    <rPh sb="2" eb="4">
      <t>コウリュウ</t>
    </rPh>
    <rPh sb="4" eb="6">
      <t>キキン</t>
    </rPh>
    <phoneticPr fontId="5"/>
  </si>
  <si>
    <t>長寿社会対策基金</t>
    <rPh sb="0" eb="2">
      <t>チョウジュ</t>
    </rPh>
    <rPh sb="2" eb="4">
      <t>シャカイ</t>
    </rPh>
    <rPh sb="4" eb="6">
      <t>タイサク</t>
    </rPh>
    <rPh sb="6" eb="8">
      <t>キキン</t>
    </rPh>
    <phoneticPr fontId="5"/>
  </si>
  <si>
    <t>郷土資料館建設基金</t>
    <rPh sb="0" eb="2">
      <t>キョウド</t>
    </rPh>
    <rPh sb="2" eb="5">
      <t>シリョウカン</t>
    </rPh>
    <rPh sb="5" eb="7">
      <t>ケンセツ</t>
    </rPh>
    <rPh sb="7" eb="9">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</si>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</sst>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74581</c:v>
                </c:pt>
                <c:pt idx="1">
                  <c:v>76347</c:v>
                </c:pt>
                <c:pt idx="2">
                  <c:v>69604</c:v>
                </c:pt>
                <c:pt idx="3">
                  <c:v>68410</c:v>
                </c:pt>
                <c:pt idx="4">
                  <c:v>73019</c:v>
                </c:pt>
              </c:numCache>
            </c:numRef>
          </c:val>
          <c:smooth val="0"/>
          <c:extLst>
            <c:ext xmlns:c16="http://schemas.microsoft.com/office/drawing/2014/chart" uri="{C3380CC4-5D6E-409C-BE32-E72D297353CC}">
              <c16:uniqueId val="{00000000-6520-4E18-B0EE-BB9D9DF1D7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36041</c:v>
                </c:pt>
                <c:pt idx="1">
                  <c:v>63610</c:v>
                </c:pt>
                <c:pt idx="2">
                  <c:v>37752</c:v>
                </c:pt>
                <c:pt idx="3">
                  <c:v>41076</c:v>
                </c:pt>
                <c:pt idx="4">
                  <c:v>52275</c:v>
                </c:pt>
              </c:numCache>
            </c:numRef>
          </c:val>
          <c:smooth val="0"/>
          <c:extLst>
            <c:ext xmlns:c16="http://schemas.microsoft.com/office/drawing/2014/chart" uri="{C3380CC4-5D6E-409C-BE32-E72D297353CC}">
              <c16:uniqueId val="{00000001-6520-4E18-B0EE-BB9D9DF1D7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c:v>
                </c:pt>
                <c:pt idx="1">
                  <c:v>5.16</c:v>
                </c:pt>
                <c:pt idx="2">
                  <c:v>6.3</c:v>
                </c:pt>
                <c:pt idx="3">
                  <c:v>4.07</c:v>
                </c:pt>
                <c:pt idx="4">
                  <c:v>5.47</c:v>
                </c:pt>
              </c:numCache>
            </c:numRef>
          </c:val>
          <c:extLst>
            <c:ext xmlns:c16="http://schemas.microsoft.com/office/drawing/2014/chart" uri="{C3380CC4-5D6E-409C-BE32-E72D297353CC}">
              <c16:uniqueId val="{00000000-4F37-47E0-8CE8-2A690F68511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24.06</c:v>
                </c:pt>
                <c:pt idx="1">
                  <c:v>26.72</c:v>
                </c:pt>
                <c:pt idx="2">
                  <c:v>34.130000000000003</c:v>
                </c:pt>
                <c:pt idx="3">
                  <c:v>33.28</c:v>
                </c:pt>
                <c:pt idx="4">
                  <c:v>27.39</c:v>
                </c:pt>
              </c:numCache>
            </c:numRef>
          </c:val>
          <c:extLst>
            <c:ext xmlns:c16="http://schemas.microsoft.com/office/drawing/2014/chart" uri="{C3380CC4-5D6E-409C-BE32-E72D297353CC}">
              <c16:uniqueId val="{00000001-4F37-47E0-8CE8-2A690F68511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3.56</c:v>
                </c:pt>
                <c:pt idx="1">
                  <c:v>1.39</c:v>
                </c:pt>
                <c:pt idx="2">
                  <c:v>7.11</c:v>
                </c:pt>
                <c:pt idx="3">
                  <c:v>-7.48</c:v>
                </c:pt>
                <c:pt idx="4">
                  <c:v>-6.44</c:v>
                </c:pt>
              </c:numCache>
            </c:numRef>
          </c:val>
          <c:smooth val="0"/>
          <c:extLst>
            <c:ext xmlns:c16="http://schemas.microsoft.com/office/drawing/2014/chart" uri="{C3380CC4-5D6E-409C-BE32-E72D297353CC}">
              <c16:uniqueId val="{00000002-4F37-47E0-8CE8-2A690F68511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A7D-4C12-A19F-163F470E0DA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A7D-4C12-A19F-163F470E0DA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A7D-4C12-A19F-163F470E0DAD}"/>
            </c:ext>
          </c:extLst>
        </c:ser>
        <c:ser>
          <c:idx val="3"/>
          <c:order val="3"/>
          <c:tx>
            <c:strRef>
              <c:f>データシート!$A$30</c:f>
              <c:strCache>
                <c:ptCount val="1"/>
                <c:pt idx="0">
                  <c:v>白石市病院事業会計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3-EA7D-4C12-A19F-163F470E0DAD}"/>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0.21</c:v>
                </c:pt>
                <c:pt idx="2">
                  <c:v>#N/A</c:v>
                </c:pt>
                <c:pt idx="3">
                  <c:v>0.26</c:v>
                </c:pt>
                <c:pt idx="4">
                  <c:v>#N/A</c:v>
                </c:pt>
                <c:pt idx="5">
                  <c:v>0.28999999999999998</c:v>
                </c:pt>
                <c:pt idx="6">
                  <c:v>#N/A</c:v>
                </c:pt>
                <c:pt idx="7">
                  <c:v>0.28000000000000003</c:v>
                </c:pt>
                <c:pt idx="8">
                  <c:v>#N/A</c:v>
                </c:pt>
                <c:pt idx="9">
                  <c:v>0.27</c:v>
                </c:pt>
              </c:numCache>
            </c:numRef>
          </c:val>
          <c:extLst>
            <c:ext xmlns:c16="http://schemas.microsoft.com/office/drawing/2014/chart" uri="{C3380CC4-5D6E-409C-BE32-E72D297353CC}">
              <c16:uniqueId val="{00000004-EA7D-4C12-A19F-163F470E0DAD}"/>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0.75</c:v>
                </c:pt>
                <c:pt idx="2">
                  <c:v>#N/A</c:v>
                </c:pt>
                <c:pt idx="3">
                  <c:v>0.51</c:v>
                </c:pt>
                <c:pt idx="4">
                  <c:v>#N/A</c:v>
                </c:pt>
                <c:pt idx="5">
                  <c:v>0.54</c:v>
                </c:pt>
                <c:pt idx="6">
                  <c:v>#N/A</c:v>
                </c:pt>
                <c:pt idx="7">
                  <c:v>0.54</c:v>
                </c:pt>
                <c:pt idx="8">
                  <c:v>#N/A</c:v>
                </c:pt>
                <c:pt idx="9">
                  <c:v>0.6</c:v>
                </c:pt>
              </c:numCache>
            </c:numRef>
          </c:val>
          <c:extLst>
            <c:ext xmlns:c16="http://schemas.microsoft.com/office/drawing/2014/chart" uri="{C3380CC4-5D6E-409C-BE32-E72D297353CC}">
              <c16:uniqueId val="{00000005-EA7D-4C12-A19F-163F470E0DAD}"/>
            </c:ext>
          </c:extLst>
        </c:ser>
        <c:ser>
          <c:idx val="6"/>
          <c:order val="6"/>
          <c:tx>
            <c:strRef>
              <c:f>データシート!$A$33</c:f>
              <c:strCache>
                <c:ptCount val="1"/>
                <c:pt idx="0">
                  <c:v>白石市下水道事業会計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3.06</c:v>
                </c:pt>
                <c:pt idx="2">
                  <c:v>#N/A</c:v>
                </c:pt>
                <c:pt idx="3">
                  <c:v>2.7</c:v>
                </c:pt>
                <c:pt idx="4">
                  <c:v>#N/A</c:v>
                </c:pt>
                <c:pt idx="5">
                  <c:v>2.08</c:v>
                </c:pt>
                <c:pt idx="6">
                  <c:v>#N/A</c:v>
                </c:pt>
                <c:pt idx="7">
                  <c:v>2.0099999999999998</c:v>
                </c:pt>
                <c:pt idx="8">
                  <c:v>#N/A</c:v>
                </c:pt>
                <c:pt idx="9">
                  <c:v>1.65</c:v>
                </c:pt>
              </c:numCache>
            </c:numRef>
          </c:val>
          <c:extLst>
            <c:ext xmlns:c16="http://schemas.microsoft.com/office/drawing/2014/chart" uri="{C3380CC4-5D6E-409C-BE32-E72D297353CC}">
              <c16:uniqueId val="{00000006-EA7D-4C12-A19F-163F470E0DAD}"/>
            </c:ext>
          </c:extLst>
        </c:ser>
        <c:ser>
          <c:idx val="7"/>
          <c:order val="7"/>
          <c:tx>
            <c:strRef>
              <c:f>データシート!$A$34</c:f>
              <c:strCache>
                <c:ptCount val="1"/>
                <c:pt idx="0">
                  <c:v>白石市介護保険特別会計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0.69</c:v>
                </c:pt>
                <c:pt idx="2">
                  <c:v>#N/A</c:v>
                </c:pt>
                <c:pt idx="3">
                  <c:v>1.28</c:v>
                </c:pt>
                <c:pt idx="4">
                  <c:v>#N/A</c:v>
                </c:pt>
                <c:pt idx="5">
                  <c:v>1.93</c:v>
                </c:pt>
                <c:pt idx="6">
                  <c:v>#N/A</c:v>
                </c:pt>
                <c:pt idx="7">
                  <c:v>2.89</c:v>
                </c:pt>
                <c:pt idx="8">
                  <c:v>#N/A</c:v>
                </c:pt>
                <c:pt idx="9">
                  <c:v>2.98</c:v>
                </c:pt>
              </c:numCache>
            </c:numRef>
          </c:val>
          <c:extLst>
            <c:ext xmlns:c16="http://schemas.microsoft.com/office/drawing/2014/chart" uri="{C3380CC4-5D6E-409C-BE32-E72D297353CC}">
              <c16:uniqueId val="{00000007-EA7D-4C12-A19F-163F470E0DA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c:v>
                </c:pt>
                <c:pt idx="2">
                  <c:v>#N/A</c:v>
                </c:pt>
                <c:pt idx="3">
                  <c:v>5.16</c:v>
                </c:pt>
                <c:pt idx="4">
                  <c:v>#N/A</c:v>
                </c:pt>
                <c:pt idx="5">
                  <c:v>6.29</c:v>
                </c:pt>
                <c:pt idx="6">
                  <c:v>#N/A</c:v>
                </c:pt>
                <c:pt idx="7">
                  <c:v>4.0599999999999996</c:v>
                </c:pt>
                <c:pt idx="8">
                  <c:v>#N/A</c:v>
                </c:pt>
                <c:pt idx="9">
                  <c:v>5.46</c:v>
                </c:pt>
              </c:numCache>
            </c:numRef>
          </c:val>
          <c:extLst>
            <c:ext xmlns:c16="http://schemas.microsoft.com/office/drawing/2014/chart" uri="{C3380CC4-5D6E-409C-BE32-E72D297353CC}">
              <c16:uniqueId val="{00000008-EA7D-4C12-A19F-163F470E0DAD}"/>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11.71</c:v>
                </c:pt>
                <c:pt idx="2">
                  <c:v>#N/A</c:v>
                </c:pt>
                <c:pt idx="3">
                  <c:v>10.98</c:v>
                </c:pt>
                <c:pt idx="4">
                  <c:v>#N/A</c:v>
                </c:pt>
                <c:pt idx="5">
                  <c:v>10.62</c:v>
                </c:pt>
                <c:pt idx="6">
                  <c:v>#N/A</c:v>
                </c:pt>
                <c:pt idx="7">
                  <c:v>11.63</c:v>
                </c:pt>
                <c:pt idx="8">
                  <c:v>#N/A</c:v>
                </c:pt>
                <c:pt idx="9">
                  <c:v>12.28</c:v>
                </c:pt>
              </c:numCache>
            </c:numRef>
          </c:val>
          <c:extLst>
            <c:ext xmlns:c16="http://schemas.microsoft.com/office/drawing/2014/chart" uri="{C3380CC4-5D6E-409C-BE32-E72D297353CC}">
              <c16:uniqueId val="{00000009-EA7D-4C12-A19F-163F470E0DA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1476</c:v>
                </c:pt>
                <c:pt idx="5">
                  <c:v>1476</c:v>
                </c:pt>
                <c:pt idx="8">
                  <c:v>1444</c:v>
                </c:pt>
                <c:pt idx="11">
                  <c:v>1497</c:v>
                </c:pt>
                <c:pt idx="14">
                  <c:v>1466</c:v>
                </c:pt>
              </c:numCache>
            </c:numRef>
          </c:val>
          <c:extLst>
            <c:ext xmlns:c16="http://schemas.microsoft.com/office/drawing/2014/chart" uri="{C3380CC4-5D6E-409C-BE32-E72D297353CC}">
              <c16:uniqueId val="{00000000-8075-4F3F-AD16-32172A5CEA3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8075-4F3F-AD16-32172A5CEA3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075-4F3F-AD16-32172A5CEA3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366</c:v>
                </c:pt>
                <c:pt idx="3">
                  <c:v>452</c:v>
                </c:pt>
                <c:pt idx="6">
                  <c:v>319</c:v>
                </c:pt>
                <c:pt idx="9">
                  <c:v>321</c:v>
                </c:pt>
                <c:pt idx="12">
                  <c:v>83</c:v>
                </c:pt>
              </c:numCache>
            </c:numRef>
          </c:val>
          <c:extLst>
            <c:ext xmlns:c16="http://schemas.microsoft.com/office/drawing/2014/chart" uri="{C3380CC4-5D6E-409C-BE32-E72D297353CC}">
              <c16:uniqueId val="{00000003-8075-4F3F-AD16-32172A5CEA3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260</c:v>
                </c:pt>
                <c:pt idx="3">
                  <c:v>180</c:v>
                </c:pt>
                <c:pt idx="6">
                  <c:v>170</c:v>
                </c:pt>
                <c:pt idx="9">
                  <c:v>244</c:v>
                </c:pt>
                <c:pt idx="12">
                  <c:v>659</c:v>
                </c:pt>
              </c:numCache>
            </c:numRef>
          </c:val>
          <c:extLst>
            <c:ext xmlns:c16="http://schemas.microsoft.com/office/drawing/2014/chart" uri="{C3380CC4-5D6E-409C-BE32-E72D297353CC}">
              <c16:uniqueId val="{00000004-8075-4F3F-AD16-32172A5CEA3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075-4F3F-AD16-32172A5CEA3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075-4F3F-AD16-32172A5CEA3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1147</c:v>
                </c:pt>
                <c:pt idx="3">
                  <c:v>1127</c:v>
                </c:pt>
                <c:pt idx="6">
                  <c:v>1128</c:v>
                </c:pt>
                <c:pt idx="9">
                  <c:v>1195</c:v>
                </c:pt>
                <c:pt idx="12">
                  <c:v>1243</c:v>
                </c:pt>
              </c:numCache>
            </c:numRef>
          </c:val>
          <c:extLst>
            <c:ext xmlns:c16="http://schemas.microsoft.com/office/drawing/2014/chart" uri="{C3380CC4-5D6E-409C-BE32-E72D297353CC}">
              <c16:uniqueId val="{00000007-8075-4F3F-AD16-32172A5CEA3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297</c:v>
                </c:pt>
                <c:pt idx="2">
                  <c:v>#N/A</c:v>
                </c:pt>
                <c:pt idx="3">
                  <c:v>#N/A</c:v>
                </c:pt>
                <c:pt idx="4">
                  <c:v>283</c:v>
                </c:pt>
                <c:pt idx="5">
                  <c:v>#N/A</c:v>
                </c:pt>
                <c:pt idx="6">
                  <c:v>#N/A</c:v>
                </c:pt>
                <c:pt idx="7">
                  <c:v>173</c:v>
                </c:pt>
                <c:pt idx="8">
                  <c:v>#N/A</c:v>
                </c:pt>
                <c:pt idx="9">
                  <c:v>#N/A</c:v>
                </c:pt>
                <c:pt idx="10">
                  <c:v>263</c:v>
                </c:pt>
                <c:pt idx="11">
                  <c:v>#N/A</c:v>
                </c:pt>
                <c:pt idx="12">
                  <c:v>#N/A</c:v>
                </c:pt>
                <c:pt idx="13">
                  <c:v>520</c:v>
                </c:pt>
                <c:pt idx="14">
                  <c:v>#N/A</c:v>
                </c:pt>
              </c:numCache>
            </c:numRef>
          </c:val>
          <c:smooth val="0"/>
          <c:extLst>
            <c:ext xmlns:c16="http://schemas.microsoft.com/office/drawing/2014/chart" uri="{C3380CC4-5D6E-409C-BE32-E72D297353CC}">
              <c16:uniqueId val="{00000008-8075-4F3F-AD16-32172A5CEA3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15478</c:v>
                </c:pt>
                <c:pt idx="5">
                  <c:v>15241</c:v>
                </c:pt>
                <c:pt idx="8">
                  <c:v>14725</c:v>
                </c:pt>
                <c:pt idx="11">
                  <c:v>14239</c:v>
                </c:pt>
                <c:pt idx="14">
                  <c:v>14088</c:v>
                </c:pt>
              </c:numCache>
            </c:numRef>
          </c:val>
          <c:extLst>
            <c:ext xmlns:c16="http://schemas.microsoft.com/office/drawing/2014/chart" uri="{C3380CC4-5D6E-409C-BE32-E72D297353CC}">
              <c16:uniqueId val="{00000000-82BF-4486-B239-10E7C458B05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1305</c:v>
                </c:pt>
                <c:pt idx="5">
                  <c:v>1373</c:v>
                </c:pt>
                <c:pt idx="8">
                  <c:v>1340</c:v>
                </c:pt>
                <c:pt idx="11">
                  <c:v>1302</c:v>
                </c:pt>
                <c:pt idx="14">
                  <c:v>1124</c:v>
                </c:pt>
              </c:numCache>
            </c:numRef>
          </c:val>
          <c:extLst>
            <c:ext xmlns:c16="http://schemas.microsoft.com/office/drawing/2014/chart" uri="{C3380CC4-5D6E-409C-BE32-E72D297353CC}">
              <c16:uniqueId val="{00000001-82BF-4486-B239-10E7C458B05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7613</c:v>
                </c:pt>
                <c:pt idx="5">
                  <c:v>8354</c:v>
                </c:pt>
                <c:pt idx="8">
                  <c:v>9998</c:v>
                </c:pt>
                <c:pt idx="11">
                  <c:v>11406</c:v>
                </c:pt>
                <c:pt idx="14">
                  <c:v>9518</c:v>
                </c:pt>
              </c:numCache>
            </c:numRef>
          </c:val>
          <c:extLst>
            <c:ext xmlns:c16="http://schemas.microsoft.com/office/drawing/2014/chart" uri="{C3380CC4-5D6E-409C-BE32-E72D297353CC}">
              <c16:uniqueId val="{00000002-82BF-4486-B239-10E7C458B05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296</c:v>
                </c:pt>
                <c:pt idx="3">
                  <c:v>172</c:v>
                </c:pt>
                <c:pt idx="6">
                  <c:v>0</c:v>
                </c:pt>
                <c:pt idx="9">
                  <c:v>0</c:v>
                </c:pt>
                <c:pt idx="12">
                  <c:v>0</c:v>
                </c:pt>
              </c:numCache>
            </c:numRef>
          </c:val>
          <c:extLst>
            <c:ext xmlns:c16="http://schemas.microsoft.com/office/drawing/2014/chart" uri="{C3380CC4-5D6E-409C-BE32-E72D297353CC}">
              <c16:uniqueId val="{00000003-82BF-4486-B239-10E7C458B05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BF-4486-B239-10E7C458B05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BF-4486-B239-10E7C458B05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2578</c:v>
                </c:pt>
                <c:pt idx="3">
                  <c:v>2431</c:v>
                </c:pt>
                <c:pt idx="6">
                  <c:v>2428</c:v>
                </c:pt>
                <c:pt idx="9">
                  <c:v>2315</c:v>
                </c:pt>
                <c:pt idx="12">
                  <c:v>2208</c:v>
                </c:pt>
              </c:numCache>
            </c:numRef>
          </c:val>
          <c:extLst>
            <c:ext xmlns:c16="http://schemas.microsoft.com/office/drawing/2014/chart" uri="{C3380CC4-5D6E-409C-BE32-E72D297353CC}">
              <c16:uniqueId val="{00000006-82BF-4486-B239-10E7C458B05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4388</c:v>
                </c:pt>
                <c:pt idx="3">
                  <c:v>4391</c:v>
                </c:pt>
                <c:pt idx="6">
                  <c:v>4094</c:v>
                </c:pt>
                <c:pt idx="9">
                  <c:v>3862</c:v>
                </c:pt>
                <c:pt idx="12">
                  <c:v>901</c:v>
                </c:pt>
              </c:numCache>
            </c:numRef>
          </c:val>
          <c:extLst>
            <c:ext xmlns:c16="http://schemas.microsoft.com/office/drawing/2014/chart" uri="{C3380CC4-5D6E-409C-BE32-E72D297353CC}">
              <c16:uniqueId val="{00000007-82BF-4486-B239-10E7C458B05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4473</c:v>
                </c:pt>
                <c:pt idx="3">
                  <c:v>3423</c:v>
                </c:pt>
                <c:pt idx="6">
                  <c:v>2597</c:v>
                </c:pt>
                <c:pt idx="9">
                  <c:v>2383</c:v>
                </c:pt>
                <c:pt idx="12">
                  <c:v>6434</c:v>
                </c:pt>
              </c:numCache>
            </c:numRef>
          </c:val>
          <c:extLst>
            <c:ext xmlns:c16="http://schemas.microsoft.com/office/drawing/2014/chart" uri="{C3380CC4-5D6E-409C-BE32-E72D297353CC}">
              <c16:uniqueId val="{00000008-82BF-4486-B239-10E7C458B05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2BF-4486-B239-10E7C458B05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10407</c:v>
                </c:pt>
                <c:pt idx="3">
                  <c:v>10738</c:v>
                </c:pt>
                <c:pt idx="6">
                  <c:v>10704</c:v>
                </c:pt>
                <c:pt idx="9">
                  <c:v>10474</c:v>
                </c:pt>
                <c:pt idx="12">
                  <c:v>10859</c:v>
                </c:pt>
              </c:numCache>
            </c:numRef>
          </c:val>
          <c:extLst>
            <c:ext xmlns:c16="http://schemas.microsoft.com/office/drawing/2014/chart" uri="{C3380CC4-5D6E-409C-BE32-E72D297353CC}">
              <c16:uniqueId val="{0000000A-82BF-4486-B239-10E7C458B05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2BF-4486-B239-10E7C458B05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3436</c:v>
                </c:pt>
                <c:pt idx="1">
                  <c:v>3257</c:v>
                </c:pt>
                <c:pt idx="2">
                  <c:v>2687</c:v>
                </c:pt>
              </c:numCache>
            </c:numRef>
          </c:val>
          <c:extLst>
            <c:ext xmlns:c16="http://schemas.microsoft.com/office/drawing/2014/chart" uri="{C3380CC4-5D6E-409C-BE32-E72D297353CC}">
              <c16:uniqueId val="{00000000-D77D-46AA-A916-6AE6A1C7E8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1148</c:v>
                </c:pt>
                <c:pt idx="1">
                  <c:v>2362</c:v>
                </c:pt>
                <c:pt idx="2">
                  <c:v>1250</c:v>
                </c:pt>
              </c:numCache>
            </c:numRef>
          </c:val>
          <c:extLst>
            <c:ext xmlns:c16="http://schemas.microsoft.com/office/drawing/2014/chart" uri="{C3380CC4-5D6E-409C-BE32-E72D297353CC}">
              <c16:uniqueId val="{00000001-D77D-46AA-A916-6AE6A1C7E8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3831</c:v>
                </c:pt>
                <c:pt idx="1">
                  <c:v>4145</c:v>
                </c:pt>
                <c:pt idx="2">
                  <c:v>3965</c:v>
                </c:pt>
              </c:numCache>
            </c:numRef>
          </c:val>
          <c:extLst>
            <c:ext xmlns:c16="http://schemas.microsoft.com/office/drawing/2014/chart" uri="{C3380CC4-5D6E-409C-BE32-E72D297353CC}">
              <c16:uniqueId val="{00000002-D77D-46AA-A916-6AE6A1C7E8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年度以降減少傾向にあったが、令和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年度は増加した。これは、一般会計の元利償還金や公営企業債の元利償還金に対する繰入金が増加したことが要因である。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整備事業の実施が見込まれるとともに、ここ数年の大規模な災害復旧事業の実施に伴い、元利償還金が増加することが見込まれる。</a:t>
          </a:r>
        </a:p>
        <a:p>
          <a:r>
            <a:rPr kumimoji="1" lang="ja-JP" altLang="en-US" sz="1400">
              <a:latin typeface="ＭＳ ゴシック" pitchFamily="49" charset="-128"/>
              <a:ea typeface="ＭＳ ゴシック" pitchFamily="49" charset="-128"/>
            </a:rPr>
            <a:t>　元利償還金が適正な水準になるよう、地方債の管理に努める。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年度以降は将来負担比率の分子がマイナスとなり、発生していない。</a:t>
          </a:r>
        </a:p>
        <a:p>
          <a:r>
            <a:rPr kumimoji="1" lang="ja-JP" altLang="en-US" sz="1400">
              <a:latin typeface="ＭＳ ゴシック" pitchFamily="49" charset="-128"/>
              <a:ea typeface="ＭＳ ゴシック" pitchFamily="49" charset="-128"/>
            </a:rPr>
            <a:t>　しかしながら、一般会計等の地方債現在高は、災害復旧事業が続いたことにより残高が増加している。また、公営企業債等繰入見込額が、一部事務組合の解散に伴い、増加している。また、充当可能基金残高が減少しているため、今後将来負担比率がプラスに転ずる可能性がある。</a:t>
          </a:r>
        </a:p>
        <a:p>
          <a:r>
            <a:rPr kumimoji="1" lang="ja-JP" altLang="en-US" sz="1400">
              <a:latin typeface="ＭＳ ゴシック" pitchFamily="49" charset="-128"/>
              <a:ea typeface="ＭＳ ゴシック" pitchFamily="49" charset="-128"/>
            </a:rPr>
            <a:t>　今後は、スマートインターチェンジや道の駅整備事業、公共施設の長寿命化・再整備事業の実施が見込まれるとともに、ここ数年の大規模な災害復旧事業の実施に伴い、一般会計等の地方債の現在高や組合等負担見込額が増加することが見込まれる。</a:t>
          </a:r>
        </a:p>
        <a:p>
          <a:r>
            <a:rPr kumimoji="1" lang="ja-JP" altLang="en-US" sz="1400">
              <a:latin typeface="ＭＳ ゴシック" pitchFamily="49" charset="-128"/>
              <a:ea typeface="ＭＳ ゴシック" pitchFamily="49" charset="-128"/>
            </a:rPr>
            <a:t>　それらに備えるため、充当可能基金の適正な水準維持に努めるとともに、交付税措置のある地方債の活用に努める。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・白石市外二町組合解散に伴う退職手当負担金等や災害復旧事業等に対応するために基金から取り崩したことによる財政調整基金の減少（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・病院事業債の繰上償還や公債費の償還のための繰り入れによる減債基金の減少（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減少することとなったが、今後、スマートインターチェンジや道の駅の整備事業、公共施設の長寿命化・除却事業など普通建設事業も想定され、普通建設事業費の増加とともに公債費の増加も想定されることから、財政状況の改善を図りつつ、一定の残高が維持できるように努める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・都市整備基金：スマートインターチェンジやその周辺施設整備、公共下水道事業などの都市計画事業、都市基盤整備事業に活用</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・長寿社会対策基金：生きがいデイサービス事業や福祉の郷推進事業に活用</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・郷土資料館建設基金：郷土資料館の建設</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・都市整備基金：都市整備事業へ</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百万円繰り入れた。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・庁舎建設基金：基金の利子として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・国際交流基金：国際交流協会補助金や国際交流員設置事業の財源として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百万円を取り崩し、基金の利子として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・長寿社会対策基金：生きがいデイサービス事業や福祉の郷推進事業などの財源として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・郷土資料館建設基金：郷土資料館建設のための寄附金や基金利子などの積立を行った。</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・国際交流基金：これまで同様国際交流事業に活用していく見込み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・長寿社会対策基金：これまで同様生きがいデイサービス事業や福祉の郷推進事業に活用していく見込み</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・郷土資料館建設基金：施設の設置について検討を行い、建設する際の財源として活用する見込み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百万円、その他年度末に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百万円を積み立てたが、白石市外二町組合の解散に伴う退職手当負担金等や令和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月に発生した福島県沖を震源とする地震の災害復旧事業の実施のため、財政調整基金から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百万円を繰り入れたため、基金が減少した。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スマートインターチェンジ、道の駅の整備事業、認定こども園・子育て拠点施設整備事業などを考慮すると、短期的に財政調整基金残高が減少することが見込まれる。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災害時の備えとして、一定程度の残高は必要となることから、他市町村の例などを参考に、財政調整基金の適正規模の維持に努める。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病院事業債のうち、令和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年度に借り入れた特別減収対策事業債を繰上償還するため、また、令和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年度の地方債償還の財源とするために、計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百万円を繰り入れた。その他、基金運用による利子として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公債費が一時的に増加することが想定されるため、減債基金を活用し、短期的な公債費の増加に活用していく。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財政力指数は前年度と同じ</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ここ数年は類似団体の数値も大きく変動しておらず、本市の数値も</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程度で推移している。類似団体より低い状況が続いているが、これは、人口の減少や全国平均を上回る高齢化率（令和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38.0</a:t>
          </a:r>
          <a:r>
            <a:rPr kumimoji="1" lang="ja-JP" altLang="en-US" sz="1300">
              <a:latin typeface="ＭＳ Ｐゴシック" panose="020B0600070205080204" pitchFamily="50" charset="-128"/>
              <a:ea typeface="ＭＳ Ｐゴシック" panose="020B0600070205080204" pitchFamily="50" charset="-128"/>
            </a:rPr>
            <a:t>％）が主な要因と考えられる。</a:t>
          </a:r>
        </a:p>
        <a:p>
          <a:r>
            <a:rPr kumimoji="1" lang="ja-JP" altLang="en-US" sz="1300">
              <a:latin typeface="ＭＳ Ｐゴシック" panose="020B0600070205080204" pitchFamily="50" charset="-128"/>
              <a:ea typeface="ＭＳ Ｐゴシック" panose="020B0600070205080204" pitchFamily="50" charset="-128"/>
            </a:rPr>
            <a:t>　今後は、自主財源の確保に向けて、市税の収納率の向上や、仙台南部工業団体への企業誘致を積極的に推進していく。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159808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05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74735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159808</xdr:rowOff>
    </xdr:from>
    <xdr:to>
      <xdr:col>24</xdr:col>
      <xdr:colOff>12700</xdr:colOff>
      <xdr:row>35</xdr:row>
      <xdr:rowOff>159808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5292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06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5292</xdr:rowOff>
    </xdr:from>
    <xdr:to>
      <xdr:col>19</xdr:col>
      <xdr:colOff>184150</xdr:colOff>
      <xdr:row>41</xdr:row>
      <xdr:rowOff>106892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117069</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03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156633</xdr:rowOff>
    </xdr:from>
    <xdr:to>
      <xdr:col>15</xdr:col>
      <xdr:colOff>133350</xdr:colOff>
      <xdr:row>41</xdr:row>
      <xdr:rowOff>86783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前年度から</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ポイント上昇し</a:t>
          </a:r>
          <a:r>
            <a:rPr kumimoji="1" lang="en-US" altLang="ja-JP" sz="1200">
              <a:latin typeface="ＭＳ Ｐゴシック" panose="020B0600070205080204" pitchFamily="50" charset="-128"/>
              <a:ea typeface="ＭＳ Ｐゴシック" panose="020B0600070205080204" pitchFamily="50" charset="-128"/>
            </a:rPr>
            <a:t>92.9</a:t>
          </a:r>
          <a:r>
            <a:rPr kumimoji="1" lang="ja-JP" altLang="en-US" sz="1200">
              <a:latin typeface="ＭＳ Ｐゴシック" panose="020B0600070205080204" pitchFamily="50" charset="-128"/>
              <a:ea typeface="ＭＳ Ｐゴシック" panose="020B0600070205080204" pitchFamily="50" charset="-128"/>
            </a:rPr>
            <a:t>％となった。大きな要因は、、白石市外二町組合の解散に伴う退職手当負担金の支出による人件費の増加や、国民健康保険特別会計への繰出金の増加、令和元年度に借り入れた臨時財政対策債の元金償還開始により公債費が増加したことも一因となっている。</a:t>
          </a:r>
        </a:p>
        <a:p>
          <a:r>
            <a:rPr kumimoji="1" lang="ja-JP" altLang="en-US" sz="1200">
              <a:latin typeface="ＭＳ Ｐゴシック" panose="020B0600070205080204" pitchFamily="50" charset="-128"/>
              <a:ea typeface="ＭＳ Ｐゴシック" panose="020B0600070205080204" pitchFamily="50" charset="-128"/>
            </a:rPr>
            <a:t>　第六次総合計画では、経常収支比率の令和</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年度中間目標値を</a:t>
          </a:r>
          <a:r>
            <a:rPr kumimoji="1" lang="en-US" altLang="ja-JP" sz="1200">
              <a:latin typeface="ＭＳ Ｐゴシック" panose="020B0600070205080204" pitchFamily="50" charset="-128"/>
              <a:ea typeface="ＭＳ Ｐゴシック" panose="020B0600070205080204" pitchFamily="50" charset="-128"/>
            </a:rPr>
            <a:t>91</a:t>
          </a:r>
          <a:r>
            <a:rPr kumimoji="1" lang="ja-JP" altLang="en-US" sz="1200">
              <a:latin typeface="ＭＳ Ｐゴシック" panose="020B0600070205080204" pitchFamily="50" charset="-128"/>
              <a:ea typeface="ＭＳ Ｐゴシック" panose="020B0600070205080204" pitchFamily="50" charset="-128"/>
            </a:rPr>
            <a:t>％、最終目標値を</a:t>
          </a:r>
          <a:r>
            <a:rPr kumimoji="1" lang="en-US" altLang="ja-JP" sz="1200">
              <a:latin typeface="ＭＳ Ｐゴシック" panose="020B0600070205080204" pitchFamily="50" charset="-128"/>
              <a:ea typeface="ＭＳ Ｐゴシック" panose="020B0600070205080204" pitchFamily="50" charset="-128"/>
            </a:rPr>
            <a:t>90</a:t>
          </a:r>
          <a:r>
            <a:rPr kumimoji="1" lang="ja-JP" altLang="en-US" sz="1200">
              <a:latin typeface="ＭＳ Ｐゴシック" panose="020B0600070205080204" pitchFamily="50" charset="-128"/>
              <a:ea typeface="ＭＳ Ｐゴシック" panose="020B0600070205080204" pitchFamily="50" charset="-128"/>
            </a:rPr>
            <a:t>％としている。この目標に向けて、経常経費の抑制・削減はもとより、歳入の増加に向けて、収納率の向上や、企業誘致の積極的推進を図り、自主財源の増加を図る。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67</xdr:row>
      <xdr:rowOff>71967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48054"/>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64</xdr:row>
      <xdr:rowOff>55456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8804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120244</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5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89746</xdr:rowOff>
    </xdr:from>
    <xdr:to>
      <xdr:col>19</xdr:col>
      <xdr:colOff>133350</xdr:colOff>
      <xdr:row>64</xdr:row>
      <xdr:rowOff>15240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76746"/>
          <a:ext cx="889000" cy="61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162560</xdr:rowOff>
    </xdr:from>
    <xdr:to>
      <xdr:col>19</xdr:col>
      <xdr:colOff>184150</xdr:colOff>
      <xdr:row>63</xdr:row>
      <xdr:rowOff>92710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102887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6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89746</xdr:rowOff>
    </xdr:from>
    <xdr:to>
      <xdr:col>15</xdr:col>
      <xdr:colOff>82550</xdr:colOff>
      <xdr:row>63</xdr:row>
      <xdr:rowOff>130387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76746"/>
          <a:ext cx="889000" cy="5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44450</xdr:rowOff>
    </xdr:from>
    <xdr:to>
      <xdr:col>15</xdr:col>
      <xdr:colOff>133350</xdr:colOff>
      <xdr:row>61</xdr:row>
      <xdr:rowOff>146050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130827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106256</xdr:rowOff>
    </xdr:from>
    <xdr:to>
      <xdr:col>11</xdr:col>
      <xdr:colOff>31750</xdr:colOff>
      <xdr:row>63</xdr:row>
      <xdr:rowOff>130387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076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47413</xdr:rowOff>
    </xdr:from>
    <xdr:to>
      <xdr:col>11</xdr:col>
      <xdr:colOff>82550</xdr:colOff>
      <xdr:row>63</xdr:row>
      <xdr:rowOff>149013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4656</xdr:rowOff>
    </xdr:from>
    <xdr:to>
      <xdr:col>23</xdr:col>
      <xdr:colOff>184150</xdr:colOff>
      <xdr:row>64</xdr:row>
      <xdr:rowOff>106256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148183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4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38946</xdr:rowOff>
    </xdr:from>
    <xdr:to>
      <xdr:col>15</xdr:col>
      <xdr:colOff>133350</xdr:colOff>
      <xdr:row>60</xdr:row>
      <xdr:rowOff>140546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150723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79587</xdr:rowOff>
    </xdr:from>
    <xdr:to>
      <xdr:col>11</xdr:col>
      <xdr:colOff>82550</xdr:colOff>
      <xdr:row>64</xdr:row>
      <xdr:rowOff>9737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165964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55456</xdr:rowOff>
    </xdr:from>
    <xdr:to>
      <xdr:col>7</xdr:col>
      <xdr:colOff>31750</xdr:colOff>
      <xdr:row>63</xdr:row>
      <xdr:rowOff>157056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[174,460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年度は前年度から</a:t>
          </a:r>
          <a:r>
            <a:rPr kumimoji="1" lang="en-US" altLang="ja-JP" sz="1100">
              <a:latin typeface="ＭＳ Ｐゴシック" panose="020B0600070205080204" pitchFamily="50" charset="-128"/>
              <a:ea typeface="ＭＳ Ｐゴシック" panose="020B0600070205080204" pitchFamily="50" charset="-128"/>
            </a:rPr>
            <a:t>17,197</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9.0</a:t>
          </a:r>
          <a:r>
            <a:rPr kumimoji="1" lang="ja-JP" altLang="en-US" sz="1100">
              <a:latin typeface="ＭＳ Ｐゴシック" panose="020B0600070205080204" pitchFamily="50" charset="-128"/>
              <a:ea typeface="ＭＳ Ｐゴシック" panose="020B0600070205080204" pitchFamily="50" charset="-128"/>
            </a:rPr>
            <a:t>％減少しているが、これは、前年度に実施した災害廃棄物処理事業の終了や商品券配布事業、新型コロナウイルスワクチン接種事業、各種物価高騰対策事業が減少したため、物件費が大きく減少したこと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人件費の増加が見込まれるほか、自主財源の確保を目的として、第六次総合計画においてもふるさと納税の推進を掲げていることから、今後ふるさと納税寄附金が増加した場合は、さらに増加する可能性がある。ふるさと納税は重要な財源であり、今後も推進していくこととしているが、それに伴う経費については、効果的・効率的な経費の執行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11512</xdr:rowOff>
    </xdr:from>
    <xdr:to>
      <xdr:col>23</xdr:col>
      <xdr:colOff>133350</xdr:colOff>
      <xdr:row>89</xdr:row>
      <xdr:rowOff>69645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70412"/>
          <a:ext cx="0" cy="12582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41722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0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69645</xdr:rowOff>
    </xdr:from>
    <xdr:to>
      <xdr:col>24</xdr:col>
      <xdr:colOff>12700</xdr:colOff>
      <xdr:row>89</xdr:row>
      <xdr:rowOff>69645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2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97889</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81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11512</xdr:rowOff>
    </xdr:from>
    <xdr:to>
      <xdr:col>24</xdr:col>
      <xdr:colOff>12700</xdr:colOff>
      <xdr:row>82</xdr:row>
      <xdr:rowOff>11512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7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49130</xdr:rowOff>
    </xdr:from>
    <xdr:to>
      <xdr:col>23</xdr:col>
      <xdr:colOff>133350</xdr:colOff>
      <xdr:row>84</xdr:row>
      <xdr:rowOff>152877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450930"/>
          <a:ext cx="838200" cy="10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1801</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403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29724</xdr:rowOff>
    </xdr:from>
    <xdr:to>
      <xdr:col>23</xdr:col>
      <xdr:colOff>184150</xdr:colOff>
      <xdr:row>84</xdr:row>
      <xdr:rowOff>131324</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43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77597</xdr:rowOff>
    </xdr:from>
    <xdr:to>
      <xdr:col>19</xdr:col>
      <xdr:colOff>133350</xdr:colOff>
      <xdr:row>84</xdr:row>
      <xdr:rowOff>152877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79397"/>
          <a:ext cx="889000" cy="7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29868</xdr:rowOff>
    </xdr:from>
    <xdr:to>
      <xdr:col>19</xdr:col>
      <xdr:colOff>184150</xdr:colOff>
      <xdr:row>84</xdr:row>
      <xdr:rowOff>131468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43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141645</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00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7590</xdr:rowOff>
    </xdr:from>
    <xdr:to>
      <xdr:col>15</xdr:col>
      <xdr:colOff>82550</xdr:colOff>
      <xdr:row>84</xdr:row>
      <xdr:rowOff>77597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409390"/>
          <a:ext cx="889000" cy="7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155453</xdr:rowOff>
    </xdr:from>
    <xdr:to>
      <xdr:col>15</xdr:col>
      <xdr:colOff>133350</xdr:colOff>
      <xdr:row>84</xdr:row>
      <xdr:rowOff>85603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38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95780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54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84058</xdr:rowOff>
    </xdr:from>
    <xdr:to>
      <xdr:col>11</xdr:col>
      <xdr:colOff>31750</xdr:colOff>
      <xdr:row>84</xdr:row>
      <xdr:rowOff>7590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314408"/>
          <a:ext cx="889000" cy="9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89288</xdr:rowOff>
    </xdr:from>
    <xdr:to>
      <xdr:col>11</xdr:col>
      <xdr:colOff>82550</xdr:colOff>
      <xdr:row>84</xdr:row>
      <xdr:rowOff>19438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31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29615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8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160665</xdr:rowOff>
    </xdr:from>
    <xdr:to>
      <xdr:col>7</xdr:col>
      <xdr:colOff>31750</xdr:colOff>
      <xdr:row>83</xdr:row>
      <xdr:rowOff>90815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1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100992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98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169780</xdr:rowOff>
    </xdr:from>
    <xdr:to>
      <xdr:col>23</xdr:col>
      <xdr:colOff>184150</xdr:colOff>
      <xdr:row>84</xdr:row>
      <xdr:rowOff>99930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0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14857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4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102077</xdr:rowOff>
    </xdr:from>
    <xdr:to>
      <xdr:col>19</xdr:col>
      <xdr:colOff>184150</xdr:colOff>
      <xdr:row>85</xdr:row>
      <xdr:rowOff>32227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50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17004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9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26797</xdr:rowOff>
    </xdr:from>
    <xdr:to>
      <xdr:col>15</xdr:col>
      <xdr:colOff>133350</xdr:colOff>
      <xdr:row>84</xdr:row>
      <xdr:rowOff>128397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2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113174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14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128240</xdr:rowOff>
    </xdr:from>
    <xdr:to>
      <xdr:col>11</xdr:col>
      <xdr:colOff>82550</xdr:colOff>
      <xdr:row>84</xdr:row>
      <xdr:rowOff>58390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35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43167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44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33258</xdr:rowOff>
    </xdr:from>
    <xdr:to>
      <xdr:col>7</xdr:col>
      <xdr:colOff>31750</xdr:colOff>
      <xdr:row>83</xdr:row>
      <xdr:rowOff>134858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6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119635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34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97.6</a:t>
          </a:r>
          <a:r>
            <a:rPr kumimoji="1" lang="ja-JP" altLang="en-US" sz="1300">
              <a:latin typeface="ＭＳ Ｐゴシック" panose="020B0600070205080204" pitchFamily="50" charset="-128"/>
              <a:ea typeface="ＭＳ Ｐゴシック" panose="020B0600070205080204" pitchFamily="50" charset="-128"/>
            </a:rPr>
            <a:t>となった。近年は横ばいで推移している。全国市平均値を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ポイント下回っているが、類似団体平均を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ポイント上回っているので、引き続き給与の適正化に努める。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39688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11765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7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39688</xdr:rowOff>
    </xdr:from>
    <xdr:to>
      <xdr:col>81</xdr:col>
      <xdr:colOff>133350</xdr:colOff>
      <xdr:row>89</xdr:row>
      <xdr:rowOff>39688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67469</xdr:rowOff>
    </xdr:from>
    <xdr:to>
      <xdr:col>81</xdr:col>
      <xdr:colOff>44450</xdr:colOff>
      <xdr:row>84</xdr:row>
      <xdr:rowOff>142875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469269"/>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93521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23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148431</xdr:rowOff>
    </xdr:from>
    <xdr:to>
      <xdr:col>77</xdr:col>
      <xdr:colOff>44450</xdr:colOff>
      <xdr:row>84</xdr:row>
      <xdr:rowOff>67469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378781"/>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163371</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65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83</xdr:row>
      <xdr:rowOff>148431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3637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76994</xdr:rowOff>
    </xdr:from>
    <xdr:to>
      <xdr:col>73</xdr:col>
      <xdr:colOff>44450</xdr:colOff>
      <xdr:row>85</xdr:row>
      <xdr:rowOff>7144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163371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6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83</xdr:row>
      <xdr:rowOff>148431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36370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107156</xdr:rowOff>
    </xdr:from>
    <xdr:to>
      <xdr:col>68</xdr:col>
      <xdr:colOff>203200</xdr:colOff>
      <xdr:row>85</xdr:row>
      <xdr:rowOff>37306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22083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9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107156</xdr:rowOff>
    </xdr:from>
    <xdr:to>
      <xdr:col>64</xdr:col>
      <xdr:colOff>152400</xdr:colOff>
      <xdr:row>85</xdr:row>
      <xdr:rowOff>37306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22083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9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64152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6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16669</xdr:rowOff>
    </xdr:from>
    <xdr:to>
      <xdr:col>77</xdr:col>
      <xdr:colOff>95250</xdr:colOff>
      <xdr:row>84</xdr:row>
      <xdr:rowOff>118269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1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128446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87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97631</xdr:rowOff>
    </xdr:from>
    <xdr:to>
      <xdr:col>73</xdr:col>
      <xdr:colOff>44450</xdr:colOff>
      <xdr:row>84</xdr:row>
      <xdr:rowOff>27781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37958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09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97631</xdr:rowOff>
    </xdr:from>
    <xdr:to>
      <xdr:col>64</xdr:col>
      <xdr:colOff>152400</xdr:colOff>
      <xdr:row>84</xdr:row>
      <xdr:rowOff>27781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3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37958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09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人当たりの職員数については、類似団体を若干上回っていたが、職員数は、令和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年度が</a:t>
          </a:r>
          <a:r>
            <a:rPr kumimoji="1" lang="en-US" altLang="ja-JP" sz="1300">
              <a:latin typeface="ＭＳ Ｐゴシック" panose="020B0600070205080204" pitchFamily="50" charset="-128"/>
              <a:ea typeface="ＭＳ Ｐゴシック" panose="020B0600070205080204" pitchFamily="50" charset="-128"/>
            </a:rPr>
            <a:t>293</a:t>
          </a:r>
          <a:r>
            <a:rPr kumimoji="1" lang="ja-JP" altLang="en-US" sz="1300">
              <a:latin typeface="ＭＳ Ｐゴシック" panose="020B0600070205080204" pitchFamily="50" charset="-128"/>
              <a:ea typeface="ＭＳ Ｐゴシック" panose="020B0600070205080204" pitchFamily="50" charset="-128"/>
            </a:rPr>
            <a:t>人、令和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298</a:t>
          </a:r>
          <a:r>
            <a:rPr kumimoji="1" lang="ja-JP" altLang="en-US" sz="1300">
              <a:latin typeface="ＭＳ Ｐゴシック" panose="020B0600070205080204" pitchFamily="50" charset="-128"/>
              <a:ea typeface="ＭＳ Ｐゴシック" panose="020B0600070205080204" pitchFamily="50" charset="-128"/>
            </a:rPr>
            <a:t>が人となっており、ほぼ同程度でとなっている。</a:t>
          </a:r>
        </a:p>
        <a:p>
          <a:r>
            <a:rPr kumimoji="1" lang="ja-JP" altLang="en-US" sz="1300">
              <a:latin typeface="ＭＳ Ｐゴシック" panose="020B0600070205080204" pitchFamily="50" charset="-128"/>
              <a:ea typeface="ＭＳ Ｐゴシック" panose="020B0600070205080204" pitchFamily="50" charset="-128"/>
            </a:rPr>
            <a:t>　職員の新規採用が厳しい状況になっており、今後、定年年齢の引き上げも行われることから、職員の年齢構成のバランス等も考慮し、定員管理を進めていく。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44027</xdr:rowOff>
    </xdr:from>
    <xdr:to>
      <xdr:col>81</xdr:col>
      <xdr:colOff>44450</xdr:colOff>
      <xdr:row>66</xdr:row>
      <xdr:rowOff>91742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9577"/>
          <a:ext cx="0" cy="1247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63819</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37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91742</xdr:rowOff>
    </xdr:from>
    <xdr:to>
      <xdr:col>81</xdr:col>
      <xdr:colOff>133350</xdr:colOff>
      <xdr:row>66</xdr:row>
      <xdr:rowOff>91742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0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130404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44027</xdr:rowOff>
    </xdr:from>
    <xdr:to>
      <xdr:col>81</xdr:col>
      <xdr:colOff>133350</xdr:colOff>
      <xdr:row>59</xdr:row>
      <xdr:rowOff>44027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12277</xdr:rowOff>
    </xdr:from>
    <xdr:to>
      <xdr:col>81</xdr:col>
      <xdr:colOff>44450</xdr:colOff>
      <xdr:row>62</xdr:row>
      <xdr:rowOff>54791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42177"/>
          <a:ext cx="838200" cy="4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131069</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18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114542</xdr:rowOff>
    </xdr:from>
    <xdr:to>
      <xdr:col>81</xdr:col>
      <xdr:colOff>95250</xdr:colOff>
      <xdr:row>62</xdr:row>
      <xdr:rowOff>44692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161895</xdr:rowOff>
    </xdr:from>
    <xdr:to>
      <xdr:col>77</xdr:col>
      <xdr:colOff>44450</xdr:colOff>
      <xdr:row>62</xdr:row>
      <xdr:rowOff>12277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20345"/>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103051</xdr:rowOff>
    </xdr:from>
    <xdr:to>
      <xdr:col>77</xdr:col>
      <xdr:colOff>95250</xdr:colOff>
      <xdr:row>62</xdr:row>
      <xdr:rowOff>33201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43378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30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144659</xdr:rowOff>
    </xdr:from>
    <xdr:to>
      <xdr:col>72</xdr:col>
      <xdr:colOff>203200</xdr:colOff>
      <xdr:row>61</xdr:row>
      <xdr:rowOff>161895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03109"/>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96157</xdr:rowOff>
    </xdr:from>
    <xdr:to>
      <xdr:col>73</xdr:col>
      <xdr:colOff>44450</xdr:colOff>
      <xdr:row>62</xdr:row>
      <xdr:rowOff>26307</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36484</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144659</xdr:rowOff>
    </xdr:from>
    <xdr:to>
      <xdr:col>68</xdr:col>
      <xdr:colOff>152400</xdr:colOff>
      <xdr:row>61</xdr:row>
      <xdr:rowOff>159596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603109"/>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58238</xdr:rowOff>
    </xdr:from>
    <xdr:to>
      <xdr:col>68</xdr:col>
      <xdr:colOff>203200</xdr:colOff>
      <xdr:row>61</xdr:row>
      <xdr:rowOff>159838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170015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32959</xdr:rowOff>
    </xdr:from>
    <xdr:to>
      <xdr:col>64</xdr:col>
      <xdr:colOff>152400</xdr:colOff>
      <xdr:row>61</xdr:row>
      <xdr:rowOff>134559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144736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3991</xdr:rowOff>
    </xdr:from>
    <xdr:to>
      <xdr:col>81</xdr:col>
      <xdr:colOff>95250</xdr:colOff>
      <xdr:row>62</xdr:row>
      <xdr:rowOff>105591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147518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0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132927</xdr:rowOff>
    </xdr:from>
    <xdr:to>
      <xdr:col>77</xdr:col>
      <xdr:colOff>95250</xdr:colOff>
      <xdr:row>62</xdr:row>
      <xdr:rowOff>63077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47854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67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111095</xdr:rowOff>
    </xdr:from>
    <xdr:to>
      <xdr:col>73</xdr:col>
      <xdr:colOff>44450</xdr:colOff>
      <xdr:row>62</xdr:row>
      <xdr:rowOff>41245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26022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5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93859</xdr:rowOff>
    </xdr:from>
    <xdr:to>
      <xdr:col>68</xdr:col>
      <xdr:colOff>203200</xdr:colOff>
      <xdr:row>62</xdr:row>
      <xdr:rowOff>24009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8786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108796</xdr:rowOff>
    </xdr:from>
    <xdr:to>
      <xdr:col>64</xdr:col>
      <xdr:colOff>152400</xdr:colOff>
      <xdr:row>62</xdr:row>
      <xdr:rowOff>38946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23723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実質公債費比率は、前年度比</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ポイントの増加となった。これは、一般会計の元利償還金や公営企業債の準元利償還金が増加したことが主な要因である。</a:t>
          </a:r>
        </a:p>
        <a:p>
          <a:r>
            <a:rPr kumimoji="1" lang="ja-JP" altLang="en-US" sz="1200">
              <a:latin typeface="ＭＳ Ｐゴシック" panose="020B0600070205080204" pitchFamily="50" charset="-128"/>
              <a:ea typeface="ＭＳ Ｐゴシック" panose="020B0600070205080204" pitchFamily="50" charset="-128"/>
            </a:rPr>
            <a:t>　今後は、スマートインターチェンジや道の駅整備事業、認定こども園・子育て拠点施設整備事業、公共施設の長寿命化・再整備事業の実施が見込まれるとともに、ここ数年の大規模な災害復旧事業の実施に伴い、元利償還金が増加することが見込まれる。</a:t>
          </a:r>
        </a:p>
        <a:p>
          <a:r>
            <a:rPr kumimoji="1" lang="ja-JP" altLang="en-US" sz="1200">
              <a:latin typeface="ＭＳ Ｐゴシック" panose="020B0600070205080204" pitchFamily="50" charset="-128"/>
              <a:ea typeface="ＭＳ Ｐゴシック" panose="020B0600070205080204" pitchFamily="50" charset="-128"/>
            </a:rPr>
            <a:t>　他自治体の事例などを参考としながら、元利償還金が適正な水準になるよう、地方債の管理に努める。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65919</xdr:rowOff>
    </xdr:from>
    <xdr:to>
      <xdr:col>81</xdr:col>
      <xdr:colOff>44450</xdr:colOff>
      <xdr:row>45</xdr:row>
      <xdr:rowOff>97065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38119"/>
          <a:ext cx="0" cy="15741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152296</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8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65919</xdr:rowOff>
    </xdr:from>
    <xdr:to>
      <xdr:col>81</xdr:col>
      <xdr:colOff>133350</xdr:colOff>
      <xdr:row>36</xdr:row>
      <xdr:rowOff>65919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38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101298</xdr:rowOff>
    </xdr:from>
    <xdr:to>
      <xdr:col>81</xdr:col>
      <xdr:colOff>44450</xdr:colOff>
      <xdr:row>38</xdr:row>
      <xdr:rowOff>33262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444948"/>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3222</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7032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101298</xdr:rowOff>
    </xdr:from>
    <xdr:to>
      <xdr:col>77</xdr:col>
      <xdr:colOff>44450</xdr:colOff>
      <xdr:row>37</xdr:row>
      <xdr:rowOff>124278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44494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8165</xdr:rowOff>
    </xdr:from>
    <xdr:to>
      <xdr:col>77</xdr:col>
      <xdr:colOff>95250</xdr:colOff>
      <xdr:row>41</xdr:row>
      <xdr:rowOff>109765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94542</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124278</xdr:rowOff>
    </xdr:from>
    <xdr:to>
      <xdr:col>72</xdr:col>
      <xdr:colOff>203200</xdr:colOff>
      <xdr:row>38</xdr:row>
      <xdr:rowOff>125185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467928"/>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168124</xdr:rowOff>
    </xdr:from>
    <xdr:to>
      <xdr:col>73</xdr:col>
      <xdr:colOff>44450</xdr:colOff>
      <xdr:row>41</xdr:row>
      <xdr:rowOff>98274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83051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125185</xdr:rowOff>
    </xdr:from>
    <xdr:to>
      <xdr:col>68</xdr:col>
      <xdr:colOff>152400</xdr:colOff>
      <xdr:row>39</xdr:row>
      <xdr:rowOff>137583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64028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31145</xdr:rowOff>
    </xdr:from>
    <xdr:to>
      <xdr:col>68</xdr:col>
      <xdr:colOff>203200</xdr:colOff>
      <xdr:row>41</xdr:row>
      <xdr:rowOff>132745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15015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153912</xdr:rowOff>
    </xdr:from>
    <xdr:to>
      <xdr:col>81</xdr:col>
      <xdr:colOff>95250</xdr:colOff>
      <xdr:row>38</xdr:row>
      <xdr:rowOff>84062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170439</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4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50498</xdr:rowOff>
    </xdr:from>
    <xdr:to>
      <xdr:col>77</xdr:col>
      <xdr:colOff>95250</xdr:colOff>
      <xdr:row>37</xdr:row>
      <xdr:rowOff>152098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39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162275</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163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73478</xdr:rowOff>
    </xdr:from>
    <xdr:to>
      <xdr:col>73</xdr:col>
      <xdr:colOff>44450</xdr:colOff>
      <xdr:row>38</xdr:row>
      <xdr:rowOff>3628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13805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74385</xdr:rowOff>
    </xdr:from>
    <xdr:to>
      <xdr:col>68</xdr:col>
      <xdr:colOff>203200</xdr:colOff>
      <xdr:row>39</xdr:row>
      <xdr:rowOff>4535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14713</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令和元年度以降は、将来負担比率が発生していない。</a:t>
          </a:r>
        </a:p>
        <a:p>
          <a:r>
            <a:rPr kumimoji="1" lang="ja-JP" altLang="en-US" sz="1300">
              <a:latin typeface="ＭＳ Ｐゴシック" panose="020B0600070205080204" pitchFamily="50" charset="-128"/>
              <a:ea typeface="ＭＳ Ｐゴシック" panose="020B0600070205080204" pitchFamily="50" charset="-128"/>
            </a:rPr>
            <a:t>　しかしながら、今後は、スマートインターチェンジや道の駅整備事業、認定こども園・子育て拠点施設整備事業、公共施設の長寿命化・再整備事業の実施が見込まれるとともに、ここ数年の大規模な災害復旧事業の実施に伴い、将来負担が増加することが見込まれる。地方債の償還額の管理など適正な規模の将来負担維持に努めるとともに、基金残高の管理に努めることとす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86589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451100"/>
          <a:ext cx="0" cy="12359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58666</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65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86589</xdr:rowOff>
    </xdr:from>
    <xdr:to>
      <xdr:col>81</xdr:col>
      <xdr:colOff>133350</xdr:colOff>
      <xdr:row>21</xdr:row>
      <xdr:rowOff>86589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687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55084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55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83007</xdr:rowOff>
    </xdr:from>
    <xdr:to>
      <xdr:col>81</xdr:col>
      <xdr:colOff>95250</xdr:colOff>
      <xdr:row>15</xdr:row>
      <xdr:rowOff>13157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84938</xdr:rowOff>
    </xdr:from>
    <xdr:to>
      <xdr:col>77</xdr:col>
      <xdr:colOff>95250</xdr:colOff>
      <xdr:row>15</xdr:row>
      <xdr:rowOff>15088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25265</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254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122580</xdr:rowOff>
    </xdr:from>
    <xdr:to>
      <xdr:col>73</xdr:col>
      <xdr:colOff>44450</xdr:colOff>
      <xdr:row>15</xdr:row>
      <xdr:rowOff>52730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62907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8560</xdr:rowOff>
    </xdr:from>
    <xdr:to>
      <xdr:col>68</xdr:col>
      <xdr:colOff>203200</xdr:colOff>
      <xdr:row>15</xdr:row>
      <xdr:rowOff>110160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120337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68402</xdr:rowOff>
    </xdr:from>
    <xdr:to>
      <xdr:col>64</xdr:col>
      <xdr:colOff>152400</xdr:colOff>
      <xdr:row>15</xdr:row>
      <xdr:rowOff>170002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8729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40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人件費は、前年度から</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27.8</a:t>
          </a:r>
          <a:r>
            <a:rPr kumimoji="1" lang="ja-JP" altLang="en-US" sz="1300">
              <a:latin typeface="ＭＳ Ｐゴシック" panose="020B0600070205080204" pitchFamily="50" charset="-128"/>
              <a:ea typeface="ＭＳ Ｐゴシック" panose="020B0600070205080204" pitchFamily="50" charset="-128"/>
            </a:rPr>
            <a:t>％となり、類似団体を上回った。これは、令和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年度末をもって解散した白石市外二町組合の退職手当負担金を支出したことが主な要因であり、令和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年度の臨時的な支出である。</a:t>
          </a:r>
        </a:p>
        <a:p>
          <a:r>
            <a:rPr kumimoji="1" lang="ja-JP" altLang="en-US" sz="1300">
              <a:latin typeface="ＭＳ Ｐゴシック" panose="020B0600070205080204" pitchFamily="50" charset="-128"/>
              <a:ea typeface="ＭＳ Ｐゴシック" panose="020B0600070205080204" pitchFamily="50" charset="-128"/>
            </a:rPr>
            <a:t>　今後、定年年齢の段階的引き上げや賃上げに伴う人件費の増加が見込まれているため、引き続き職員数の適正管理に努めていく。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23586</xdr:rowOff>
    </xdr:from>
    <xdr:to>
      <xdr:col>24</xdr:col>
      <xdr:colOff>25400</xdr:colOff>
      <xdr:row>41</xdr:row>
      <xdr:rowOff>4535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09986"/>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148062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4535</xdr:rowOff>
    </xdr:from>
    <xdr:to>
      <xdr:col>24</xdr:col>
      <xdr:colOff>114300</xdr:colOff>
      <xdr:row>41</xdr:row>
      <xdr:rowOff>4535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109963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5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23586</xdr:rowOff>
    </xdr:from>
    <xdr:to>
      <xdr:col>24</xdr:col>
      <xdr:colOff>114300</xdr:colOff>
      <xdr:row>32</xdr:row>
      <xdr:rowOff>23586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0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154214</xdr:rowOff>
    </xdr:from>
    <xdr:to>
      <xdr:col>24</xdr:col>
      <xdr:colOff>25400</xdr:colOff>
      <xdr:row>38</xdr:row>
      <xdr:rowOff>148772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26414"/>
          <a:ext cx="838200" cy="33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98170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81643</xdr:rowOff>
    </xdr:from>
    <xdr:to>
      <xdr:col>24</xdr:col>
      <xdr:colOff>76200</xdr:colOff>
      <xdr:row>37</xdr:row>
      <xdr:rowOff>11793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129722</xdr:rowOff>
    </xdr:from>
    <xdr:to>
      <xdr:col>19</xdr:col>
      <xdr:colOff>187325</xdr:colOff>
      <xdr:row>36</xdr:row>
      <xdr:rowOff>154214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30472"/>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48986</xdr:rowOff>
    </xdr:from>
    <xdr:to>
      <xdr:col>20</xdr:col>
      <xdr:colOff>38100</xdr:colOff>
      <xdr:row>36</xdr:row>
      <xdr:rowOff>150586</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160763</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129722</xdr:rowOff>
    </xdr:from>
    <xdr:to>
      <xdr:col>15</xdr:col>
      <xdr:colOff>98425</xdr:colOff>
      <xdr:row>37</xdr:row>
      <xdr:rowOff>91622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30472"/>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144236</xdr:rowOff>
    </xdr:from>
    <xdr:to>
      <xdr:col>15</xdr:col>
      <xdr:colOff>149225</xdr:colOff>
      <xdr:row>36</xdr:row>
      <xdr:rowOff>74386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59163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3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37193</xdr:rowOff>
    </xdr:from>
    <xdr:to>
      <xdr:col>11</xdr:col>
      <xdr:colOff>9525</xdr:colOff>
      <xdr:row>37</xdr:row>
      <xdr:rowOff>91622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80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81643</xdr:rowOff>
    </xdr:from>
    <xdr:to>
      <xdr:col>11</xdr:col>
      <xdr:colOff>60325</xdr:colOff>
      <xdr:row>37</xdr:row>
      <xdr:rowOff>11793</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21970</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13607</xdr:rowOff>
    </xdr:from>
    <xdr:to>
      <xdr:col>6</xdr:col>
      <xdr:colOff>171450</xdr:colOff>
      <xdr:row>35</xdr:row>
      <xdr:rowOff>115207</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125384</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97972</xdr:rowOff>
    </xdr:from>
    <xdr:to>
      <xdr:col>24</xdr:col>
      <xdr:colOff>76200</xdr:colOff>
      <xdr:row>39</xdr:row>
      <xdr:rowOff>28122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70049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8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103414</xdr:rowOff>
    </xdr:from>
    <xdr:to>
      <xdr:col>20</xdr:col>
      <xdr:colOff>38100</xdr:colOff>
      <xdr:row>37</xdr:row>
      <xdr:rowOff>33564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18341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6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78922</xdr:rowOff>
    </xdr:from>
    <xdr:to>
      <xdr:col>15</xdr:col>
      <xdr:colOff>149225</xdr:colOff>
      <xdr:row>36</xdr:row>
      <xdr:rowOff>9072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19249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4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40822</xdr:rowOff>
    </xdr:from>
    <xdr:to>
      <xdr:col>11</xdr:col>
      <xdr:colOff>60325</xdr:colOff>
      <xdr:row>37</xdr:row>
      <xdr:rowOff>142422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127199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157843</xdr:rowOff>
    </xdr:from>
    <xdr:to>
      <xdr:col>6</xdr:col>
      <xdr:colOff>171450</xdr:colOff>
      <xdr:row>37</xdr:row>
      <xdr:rowOff>87993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72770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18.7</a:t>
          </a:r>
          <a:r>
            <a:rPr kumimoji="1" lang="ja-JP" altLang="en-US" sz="1300">
              <a:latin typeface="ＭＳ Ｐゴシック" panose="020B0600070205080204" pitchFamily="50" charset="-128"/>
              <a:ea typeface="ＭＳ Ｐゴシック" panose="020B0600070205080204" pitchFamily="50" charset="-128"/>
            </a:rPr>
            <a:t>％となった。ここ数年類似団体と比較し高い水準となっているが、これはふるさと納税の委託料等が大幅に増加したことが要因となっている。今後とも、歳入確保を目的としてふるさと納税に注力していくこ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を推進していくことを踏まえ、類似団体の状況等を踏まえつつ、経常的経費の抑制・削減に努める。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39370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3012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8890</xdr:rowOff>
    </xdr:from>
    <xdr:to>
      <xdr:col>82</xdr:col>
      <xdr:colOff>107950</xdr:colOff>
      <xdr:row>19</xdr:row>
      <xdr:rowOff>39370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32664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20337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63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119380</xdr:rowOff>
    </xdr:from>
    <xdr:to>
      <xdr:col>78</xdr:col>
      <xdr:colOff>69850</xdr:colOff>
      <xdr:row>19</xdr:row>
      <xdr:rowOff>39370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2054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119380</xdr:rowOff>
    </xdr:from>
    <xdr:to>
      <xdr:col>73</xdr:col>
      <xdr:colOff>180975</xdr:colOff>
      <xdr:row>18</xdr:row>
      <xdr:rowOff>127000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205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16527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127000</xdr:rowOff>
    </xdr:from>
    <xdr:to>
      <xdr:col>69</xdr:col>
      <xdr:colOff>92075</xdr:colOff>
      <xdr:row>18</xdr:row>
      <xdr:rowOff>127000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213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24147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153687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129540</xdr:rowOff>
    </xdr:from>
    <xdr:to>
      <xdr:col>82</xdr:col>
      <xdr:colOff>158750</xdr:colOff>
      <xdr:row>19</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101617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160020</xdr:rowOff>
    </xdr:from>
    <xdr:to>
      <xdr:col>78</xdr:col>
      <xdr:colOff>120650</xdr:colOff>
      <xdr:row>19</xdr:row>
      <xdr:rowOff>90170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74947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33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68580</xdr:rowOff>
    </xdr:from>
    <xdr:to>
      <xdr:col>74</xdr:col>
      <xdr:colOff>31750</xdr:colOff>
      <xdr:row>18</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154957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4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％となったが、類似団体と同程度の水準となっている。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年度は、物価高騰に対応するための各種給付金や私立保育園等に対する施設型給付費等が増加したが、子どもの数の減少により、児童手当が減少している。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91622</xdr:rowOff>
    </xdr:from>
    <xdr:to>
      <xdr:col>24</xdr:col>
      <xdr:colOff>25400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178472"/>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6549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91622</xdr:rowOff>
    </xdr:from>
    <xdr:to>
      <xdr:col>24</xdr:col>
      <xdr:colOff>114300</xdr:colOff>
      <xdr:row>53</xdr:row>
      <xdr:rowOff>91622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75293</xdr:rowOff>
    </xdr:from>
    <xdr:to>
      <xdr:col>24</xdr:col>
      <xdr:colOff>25400</xdr:colOff>
      <xdr:row>55</xdr:row>
      <xdr:rowOff>107950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5050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75293</xdr:rowOff>
    </xdr:from>
    <xdr:to>
      <xdr:col>19</xdr:col>
      <xdr:colOff>187325</xdr:colOff>
      <xdr:row>55</xdr:row>
      <xdr:rowOff>107950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505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78922</xdr:rowOff>
    </xdr:from>
    <xdr:to>
      <xdr:col>20</xdr:col>
      <xdr:colOff>38100</xdr:colOff>
      <xdr:row>56</xdr:row>
      <xdr:rowOff>9072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165299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9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55</xdr:row>
      <xdr:rowOff>129722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5377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129722</xdr:rowOff>
    </xdr:from>
    <xdr:to>
      <xdr:col>11</xdr:col>
      <xdr:colOff>9525</xdr:colOff>
      <xdr:row>56</xdr:row>
      <xdr:rowOff>110672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559472"/>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26505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73677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24493</xdr:rowOff>
    </xdr:from>
    <xdr:to>
      <xdr:col>20</xdr:col>
      <xdr:colOff>38100</xdr:colOff>
      <xdr:row>55</xdr:row>
      <xdr:rowOff>126093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136270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223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57150</xdr:rowOff>
    </xdr:from>
    <xdr:to>
      <xdr:col>15</xdr:col>
      <xdr:colOff>149225</xdr:colOff>
      <xdr:row>55</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78922</xdr:rowOff>
    </xdr:from>
    <xdr:to>
      <xdr:col>11</xdr:col>
      <xdr:colOff>60325</xdr:colOff>
      <xdr:row>56</xdr:row>
      <xdr:rowOff>9072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14.1</a:t>
          </a:r>
          <a:r>
            <a:rPr kumimoji="1" lang="ja-JP" altLang="en-US" sz="1300">
              <a:latin typeface="ＭＳ Ｐゴシック" panose="020B0600070205080204" pitchFamily="50" charset="-128"/>
              <a:ea typeface="ＭＳ Ｐゴシック" panose="020B0600070205080204" pitchFamily="50" charset="-128"/>
            </a:rPr>
            <a:t>％となった。これは、国民健康保険特別会計の繰出金や施設の維持補修に係る経費が増加したことが要因である。</a:t>
          </a:r>
        </a:p>
        <a:p>
          <a:r>
            <a:rPr kumimoji="1" lang="ja-JP" altLang="en-US" sz="1300">
              <a:latin typeface="ＭＳ Ｐゴシック" panose="020B0600070205080204" pitchFamily="50" charset="-128"/>
              <a:ea typeface="ＭＳ Ｐゴシック" panose="020B0600070205080204" pitchFamily="50" charset="-128"/>
            </a:rPr>
            <a:t>　特別会計に対する繰出金や公共施設の維持補修費が増加傾向にあることから、他自治体の取組等を参考にしながら、適正な水準を維持するように努める。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100330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05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72407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100330</xdr:rowOff>
    </xdr:from>
    <xdr:to>
      <xdr:col>82</xdr:col>
      <xdr:colOff>196850</xdr:colOff>
      <xdr:row>61</xdr:row>
      <xdr:rowOff>100330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57</xdr:row>
      <xdr:rowOff>1270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282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31767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61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73660</xdr:rowOff>
    </xdr:from>
    <xdr:to>
      <xdr:col>78</xdr:col>
      <xdr:colOff>69850</xdr:colOff>
      <xdr:row>56</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748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22860</xdr:rowOff>
    </xdr:from>
    <xdr:to>
      <xdr:col>78</xdr:col>
      <xdr:colOff>120650</xdr:colOff>
      <xdr:row>56</xdr:row>
      <xdr:rowOff>124460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134637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142240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74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163830</xdr:rowOff>
    </xdr:from>
    <xdr:to>
      <xdr:col>74</xdr:col>
      <xdr:colOff>31750</xdr:colOff>
      <xdr:row>56</xdr:row>
      <xdr:rowOff>93980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104157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142240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93997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22860</xdr:rowOff>
    </xdr:from>
    <xdr:to>
      <xdr:col>74</xdr:col>
      <xdr:colOff>31750</xdr:colOff>
      <xdr:row>56</xdr:row>
      <xdr:rowOff>124460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109237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6367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68580</xdr:rowOff>
    </xdr:from>
    <xdr:to>
      <xdr:col>65</xdr:col>
      <xdr:colOff>53975</xdr:colOff>
      <xdr:row>56</xdr:row>
      <xdr:rowOff>170180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8907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ポイント低下して、</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％となり、類似団体平均値を下回った。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年度は、白石市外二町組合の解散に伴い、補助費が大きく増加したが、令和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年度は、大きく減少することとなった。</a:t>
          </a:r>
        </a:p>
        <a:p>
          <a:r>
            <a:rPr kumimoji="1" lang="ja-JP" altLang="en-US" sz="1200">
              <a:latin typeface="ＭＳ Ｐゴシック" panose="020B0600070205080204" pitchFamily="50" charset="-128"/>
              <a:ea typeface="ＭＳ Ｐゴシック" panose="020B0600070205080204" pitchFamily="50" charset="-128"/>
            </a:rPr>
            <a:t>　今後は、病院事業に対する補助費等は令和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年度程度で推移することが想定されるが、その他の公営企業や一部事務組合に対する負担金・補助金については増加することが見込まれるため、類似団体の状況等を確認し、適正な水準となるよう努める。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41</xdr:row>
      <xdr:rowOff>124714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563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96791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124714</xdr:rowOff>
    </xdr:from>
    <xdr:to>
      <xdr:col>82</xdr:col>
      <xdr:colOff>196850</xdr:colOff>
      <xdr:row>41</xdr:row>
      <xdr:rowOff>124714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108712</xdr:rowOff>
    </xdr:from>
    <xdr:to>
      <xdr:col>82</xdr:col>
      <xdr:colOff>107950</xdr:colOff>
      <xdr:row>37</xdr:row>
      <xdr:rowOff>106426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80912"/>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139717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167640</xdr:rowOff>
    </xdr:from>
    <xdr:to>
      <xdr:col>82</xdr:col>
      <xdr:colOff>158750</xdr:colOff>
      <xdr:row>37</xdr:row>
      <xdr:rowOff>97790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145288</xdr:rowOff>
    </xdr:from>
    <xdr:to>
      <xdr:col>78</xdr:col>
      <xdr:colOff>69850</xdr:colOff>
      <xdr:row>37</xdr:row>
      <xdr:rowOff>106426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17488"/>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145288</xdr:rowOff>
    </xdr:from>
    <xdr:to>
      <xdr:col>73</xdr:col>
      <xdr:colOff>180975</xdr:colOff>
      <xdr:row>37</xdr:row>
      <xdr:rowOff>74422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174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74422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540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74439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7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55626</xdr:rowOff>
    </xdr:from>
    <xdr:to>
      <xdr:col>78</xdr:col>
      <xdr:colOff>120650</xdr:colOff>
      <xdr:row>37</xdr:row>
      <xdr:rowOff>157226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142003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94488</xdr:rowOff>
    </xdr:from>
    <xdr:to>
      <xdr:col>74</xdr:col>
      <xdr:colOff>31750</xdr:colOff>
      <xdr:row>37</xdr:row>
      <xdr:rowOff>24638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23622</xdr:rowOff>
    </xdr:from>
    <xdr:to>
      <xdr:col>69</xdr:col>
      <xdr:colOff>142875</xdr:colOff>
      <xdr:row>37</xdr:row>
      <xdr:rowOff>125222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109999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公債費はいずれの年も類似団体の平均を大きく下回っている。</a:t>
          </a:r>
        </a:p>
        <a:p>
          <a:r>
            <a:rPr kumimoji="1" lang="ja-JP" altLang="en-US" sz="1200">
              <a:latin typeface="ＭＳ Ｐゴシック" panose="020B0600070205080204" pitchFamily="50" charset="-128"/>
              <a:ea typeface="ＭＳ Ｐゴシック" panose="020B0600070205080204" pitchFamily="50" charset="-128"/>
            </a:rPr>
            <a:t>　今後、スマートインターチェンジや道の駅整備事業、橋梁長寿命化事業、公共施設の長寿命化事業など大型の普通建設事業が想定され、その財源として地方債を活用することが検討されており、公債費の増加が見込まれる。大幅な公債費負担の増加とならないよう、新規発行については十分な検討を行うとともに、減債基金の活用などを検討し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154432</xdr:rowOff>
    </xdr:from>
    <xdr:to>
      <xdr:col>24</xdr:col>
      <xdr:colOff>25400</xdr:colOff>
      <xdr:row>80</xdr:row>
      <xdr:rowOff>113285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841732"/>
          <a:ext cx="0" cy="98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85362</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113285</xdr:rowOff>
    </xdr:from>
    <xdr:to>
      <xdr:col>24</xdr:col>
      <xdr:colOff>114300</xdr:colOff>
      <xdr:row>80</xdr:row>
      <xdr:rowOff>113285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69359</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154432</xdr:rowOff>
    </xdr:from>
    <xdr:to>
      <xdr:col>24</xdr:col>
      <xdr:colOff>114300</xdr:colOff>
      <xdr:row>74</xdr:row>
      <xdr:rowOff>154432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99568</xdr:rowOff>
    </xdr:from>
    <xdr:to>
      <xdr:col>24</xdr:col>
      <xdr:colOff>25400</xdr:colOff>
      <xdr:row>76</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31297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87140</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28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115063</xdr:rowOff>
    </xdr:from>
    <xdr:to>
      <xdr:col>24</xdr:col>
      <xdr:colOff>76200</xdr:colOff>
      <xdr:row>78</xdr:row>
      <xdr:rowOff>45213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31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40132</xdr:rowOff>
    </xdr:from>
    <xdr:to>
      <xdr:col>19</xdr:col>
      <xdr:colOff>187325</xdr:colOff>
      <xdr:row>76</xdr:row>
      <xdr:rowOff>99568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07033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110489</xdr:rowOff>
    </xdr:from>
    <xdr:to>
      <xdr:col>20</xdr:col>
      <xdr:colOff>38100</xdr:colOff>
      <xdr:row>78</xdr:row>
      <xdr:rowOff>40639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40132</xdr:rowOff>
    </xdr:from>
    <xdr:to>
      <xdr:col>15</xdr:col>
      <xdr:colOff>98425</xdr:colOff>
      <xdr:row>76</xdr:row>
      <xdr:rowOff>72137</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070332"/>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72137</xdr:rowOff>
    </xdr:from>
    <xdr:to>
      <xdr:col>11</xdr:col>
      <xdr:colOff>9525</xdr:colOff>
      <xdr:row>76</xdr:row>
      <xdr:rowOff>94996</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102337"/>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34562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119635</xdr:rowOff>
    </xdr:from>
    <xdr:to>
      <xdr:col>6</xdr:col>
      <xdr:colOff>171450</xdr:colOff>
      <xdr:row>78</xdr:row>
      <xdr:rowOff>49785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34562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160782</xdr:rowOff>
    </xdr:from>
    <xdr:to>
      <xdr:col>15</xdr:col>
      <xdr:colOff>149225</xdr:colOff>
      <xdr:row>76</xdr:row>
      <xdr:rowOff>90932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101109</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21337</xdr:rowOff>
    </xdr:from>
    <xdr:to>
      <xdr:col>11</xdr:col>
      <xdr:colOff>60325</xdr:colOff>
      <xdr:row>76</xdr:row>
      <xdr:rowOff>122937</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133113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44196</xdr:rowOff>
    </xdr:from>
    <xdr:to>
      <xdr:col>6</xdr:col>
      <xdr:colOff>171450</xdr:colOff>
      <xdr:row>76</xdr:row>
      <xdr:rowOff>145796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155973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前年度と同程度の</a:t>
          </a:r>
          <a:r>
            <a:rPr kumimoji="1" lang="en-US" altLang="ja-JP" sz="1300">
              <a:latin typeface="ＭＳ Ｐゴシック" panose="020B0600070205080204" pitchFamily="50" charset="-128"/>
              <a:ea typeface="ＭＳ Ｐゴシック" panose="020B0600070205080204" pitchFamily="50" charset="-128"/>
            </a:rPr>
            <a:t>80.4</a:t>
          </a:r>
          <a:r>
            <a:rPr kumimoji="1" lang="ja-JP" altLang="en-US" sz="1300">
              <a:latin typeface="ＭＳ Ｐゴシック" panose="020B0600070205080204" pitchFamily="50" charset="-128"/>
              <a:ea typeface="ＭＳ Ｐゴシック" panose="020B0600070205080204" pitchFamily="50" charset="-128"/>
            </a:rPr>
            <a:t>％となった。類似団体と比較すると、人件費と物件費の数値が特に高くなっている。物件費については、ふるさと納税の委託料等が要因となっている。今後とも、歳入確保を目的としてふるさと納税に注力していくこ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を推進していくことを踏まえ、類似団体の状況等を踏まえつつ、経常的経費の抑制・削減に努める。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12700</xdr:rowOff>
    </xdr:from>
    <xdr:to>
      <xdr:col>82</xdr:col>
      <xdr:colOff>107950</xdr:colOff>
      <xdr:row>80</xdr:row>
      <xdr:rowOff>29845</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855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1922</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17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29845</xdr:rowOff>
    </xdr:from>
    <xdr:to>
      <xdr:col>82</xdr:col>
      <xdr:colOff>196850</xdr:colOff>
      <xdr:row>80</xdr:row>
      <xdr:rowOff>29845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4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99077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12700</xdr:rowOff>
    </xdr:from>
    <xdr:to>
      <xdr:col>82</xdr:col>
      <xdr:colOff>196850</xdr:colOff>
      <xdr:row>73</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77</xdr:row>
      <xdr:rowOff>98425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294361"/>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87012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774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70485</xdr:rowOff>
    </xdr:from>
    <xdr:to>
      <xdr:col>82</xdr:col>
      <xdr:colOff>158750</xdr:colOff>
      <xdr:row>76</xdr:row>
      <xdr:rowOff>636</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29292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81280</xdr:rowOff>
    </xdr:from>
    <xdr:to>
      <xdr:col>78</xdr:col>
      <xdr:colOff>69850</xdr:colOff>
      <xdr:row>77</xdr:row>
      <xdr:rowOff>98425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940030"/>
          <a:ext cx="889000" cy="36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167640</xdr:rowOff>
    </xdr:from>
    <xdr:to>
      <xdr:col>78</xdr:col>
      <xdr:colOff>120650</xdr:colOff>
      <xdr:row>75</xdr:row>
      <xdr:rowOff>97790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81280</xdr:rowOff>
    </xdr:from>
    <xdr:to>
      <xdr:col>73</xdr:col>
      <xdr:colOff>180975</xdr:colOff>
      <xdr:row>77</xdr:row>
      <xdr:rowOff>92711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940030"/>
          <a:ext cx="889000" cy="35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xdr:rowOff>
    </xdr:from>
    <xdr:to>
      <xdr:col>74</xdr:col>
      <xdr:colOff>31750</xdr:colOff>
      <xdr:row>74</xdr:row>
      <xdr:rowOff>109220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69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119397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46989</xdr:rowOff>
    </xdr:from>
    <xdr:to>
      <xdr:col>69</xdr:col>
      <xdr:colOff>92075</xdr:colOff>
      <xdr:row>77</xdr:row>
      <xdr:rowOff>92711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24765</xdr:rowOff>
    </xdr:from>
    <xdr:to>
      <xdr:col>69</xdr:col>
      <xdr:colOff>142875</xdr:colOff>
      <xdr:row>75</xdr:row>
      <xdr:rowOff>126365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8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136542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6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13988</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47625</xdr:rowOff>
    </xdr:from>
    <xdr:to>
      <xdr:col>78</xdr:col>
      <xdr:colOff>120650</xdr:colOff>
      <xdr:row>77</xdr:row>
      <xdr:rowOff>149225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134002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35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30480</xdr:rowOff>
    </xdr:from>
    <xdr:to>
      <xdr:col>74</xdr:col>
      <xdr:colOff>31750</xdr:colOff>
      <xdr:row>75</xdr:row>
      <xdr:rowOff>132080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116857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97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41911</xdr:rowOff>
    </xdr:from>
    <xdr:to>
      <xdr:col>69</xdr:col>
      <xdr:colOff>142875</xdr:colOff>
      <xdr:row>77</xdr:row>
      <xdr:rowOff>143511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128288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81082</xdr:rowOff>
    </xdr:from>
    <xdr:to>
      <xdr:col>29</xdr:col>
      <xdr:colOff>127000</xdr:colOff>
      <xdr:row>20</xdr:row>
      <xdr:rowOff>102509</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657"/>
          <a:ext cx="0" cy="15644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74586</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102509</xdr:rowOff>
    </xdr:from>
    <xdr:to>
      <xdr:col>30</xdr:col>
      <xdr:colOff>25400</xdr:colOff>
      <xdr:row>20</xdr:row>
      <xdr:rowOff>102509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791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167459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81082</xdr:rowOff>
    </xdr:from>
    <xdr:to>
      <xdr:col>30</xdr:col>
      <xdr:colOff>25400</xdr:colOff>
      <xdr:row>11</xdr:row>
      <xdr:rowOff>81082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6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152177</xdr:rowOff>
    </xdr:from>
    <xdr:to>
      <xdr:col>29</xdr:col>
      <xdr:colOff>127000</xdr:colOff>
      <xdr:row>16</xdr:row>
      <xdr:rowOff>143810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2771552"/>
          <a:ext cx="647700" cy="163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48821</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681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32294</xdr:rowOff>
    </xdr:from>
    <xdr:to>
      <xdr:col>29</xdr:col>
      <xdr:colOff>177800</xdr:colOff>
      <xdr:row>16</xdr:row>
      <xdr:rowOff>133894</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23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152177</xdr:rowOff>
    </xdr:from>
    <xdr:to>
      <xdr:col>26</xdr:col>
      <xdr:colOff>50800</xdr:colOff>
      <xdr:row>16</xdr:row>
      <xdr:rowOff>124440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71552"/>
          <a:ext cx="698500" cy="1437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72741</xdr:rowOff>
    </xdr:from>
    <xdr:to>
      <xdr:col>26</xdr:col>
      <xdr:colOff>101600</xdr:colOff>
      <xdr:row>17</xdr:row>
      <xdr:rowOff>2891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635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159118</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49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61255</xdr:rowOff>
    </xdr:from>
    <xdr:to>
      <xdr:col>22</xdr:col>
      <xdr:colOff>114300</xdr:colOff>
      <xdr:row>16</xdr:row>
      <xdr:rowOff>124440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852080"/>
          <a:ext cx="698500" cy="63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97948</xdr:rowOff>
    </xdr:from>
    <xdr:to>
      <xdr:col>22</xdr:col>
      <xdr:colOff>165100</xdr:colOff>
      <xdr:row>17</xdr:row>
      <xdr:rowOff>28098</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88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12875</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75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61255</xdr:rowOff>
    </xdr:from>
    <xdr:to>
      <xdr:col>18</xdr:col>
      <xdr:colOff>177800</xdr:colOff>
      <xdr:row>17</xdr:row>
      <xdr:rowOff>6101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852080"/>
          <a:ext cx="698500" cy="116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54773</xdr:rowOff>
    </xdr:from>
    <xdr:to>
      <xdr:col>15</xdr:col>
      <xdr:colOff>101600</xdr:colOff>
      <xdr:row>17</xdr:row>
      <xdr:rowOff>156373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17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141150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93010</xdr:rowOff>
    </xdr:from>
    <xdr:to>
      <xdr:col>29</xdr:col>
      <xdr:colOff>177800</xdr:colOff>
      <xdr:row>17</xdr:row>
      <xdr:rowOff>23160</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883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65087</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855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101377</xdr:rowOff>
    </xdr:from>
    <xdr:to>
      <xdr:col>26</xdr:col>
      <xdr:colOff>101600</xdr:colOff>
      <xdr:row>16</xdr:row>
      <xdr:rowOff>31527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720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41704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89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73640</xdr:rowOff>
    </xdr:from>
    <xdr:to>
      <xdr:col>22</xdr:col>
      <xdr:colOff>165100</xdr:colOff>
      <xdr:row>17</xdr:row>
      <xdr:rowOff>3790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864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13967</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63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10455</xdr:rowOff>
    </xdr:from>
    <xdr:to>
      <xdr:col>19</xdr:col>
      <xdr:colOff>38100</xdr:colOff>
      <xdr:row>16</xdr:row>
      <xdr:rowOff>112055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01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122232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57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126751</xdr:rowOff>
    </xdr:from>
    <xdr:to>
      <xdr:col>15</xdr:col>
      <xdr:colOff>101600</xdr:colOff>
      <xdr:row>17</xdr:row>
      <xdr:rowOff>56901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917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67078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86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81966</xdr:rowOff>
    </xdr:from>
    <xdr:to>
      <xdr:col>29</xdr:col>
      <xdr:colOff>127000</xdr:colOff>
      <xdr:row>37</xdr:row>
      <xdr:rowOff>288522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06516"/>
          <a:ext cx="0" cy="14067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260599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8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288522</xdr:rowOff>
    </xdr:from>
    <xdr:to>
      <xdr:col>30</xdr:col>
      <xdr:colOff>25400</xdr:colOff>
      <xdr:row>37</xdr:row>
      <xdr:rowOff>288522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132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339793</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4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81966</xdr:rowOff>
    </xdr:from>
    <xdr:to>
      <xdr:col>30</xdr:col>
      <xdr:colOff>25400</xdr:colOff>
      <xdr:row>33</xdr:row>
      <xdr:rowOff>81966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06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112304</xdr:rowOff>
    </xdr:from>
    <xdr:to>
      <xdr:col>29</xdr:col>
      <xdr:colOff>127000</xdr:colOff>
      <xdr:row>37</xdr:row>
      <xdr:rowOff>218342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065554"/>
          <a:ext cx="647700" cy="277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18073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6284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172996</xdr:rowOff>
    </xdr:from>
    <xdr:to>
      <xdr:col>29</xdr:col>
      <xdr:colOff>177800</xdr:colOff>
      <xdr:row>35</xdr:row>
      <xdr:rowOff>274596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833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218342</xdr:rowOff>
    </xdr:from>
    <xdr:to>
      <xdr:col>26</xdr:col>
      <xdr:colOff>50800</xdr:colOff>
      <xdr:row>37</xdr:row>
      <xdr:rowOff>312199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343042"/>
          <a:ext cx="698500" cy="93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202192</xdr:rowOff>
    </xdr:from>
    <xdr:to>
      <xdr:col>26</xdr:col>
      <xdr:colOff>101600</xdr:colOff>
      <xdr:row>35</xdr:row>
      <xdr:rowOff>303792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313969</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581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206880</xdr:rowOff>
    </xdr:from>
    <xdr:to>
      <xdr:col>22</xdr:col>
      <xdr:colOff>114300</xdr:colOff>
      <xdr:row>37</xdr:row>
      <xdr:rowOff>312199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331580"/>
          <a:ext cx="698500" cy="10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247160</xdr:rowOff>
    </xdr:from>
    <xdr:to>
      <xdr:col>22</xdr:col>
      <xdr:colOff>165100</xdr:colOff>
      <xdr:row>36</xdr:row>
      <xdr:rowOff>5860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16037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198225</xdr:rowOff>
    </xdr:from>
    <xdr:to>
      <xdr:col>18</xdr:col>
      <xdr:colOff>177800</xdr:colOff>
      <xdr:row>37</xdr:row>
      <xdr:rowOff>206880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322925"/>
          <a:ext cx="698500" cy="8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274396</xdr:rowOff>
    </xdr:from>
    <xdr:to>
      <xdr:col>19</xdr:col>
      <xdr:colOff>38100</xdr:colOff>
      <xdr:row>36</xdr:row>
      <xdr:rowOff>33096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43273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255553</xdr:rowOff>
    </xdr:from>
    <xdr:to>
      <xdr:col>15</xdr:col>
      <xdr:colOff>101600</xdr:colOff>
      <xdr:row>36</xdr:row>
      <xdr:rowOff>14253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24430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61504</xdr:rowOff>
    </xdr:from>
    <xdr:to>
      <xdr:col>29</xdr:col>
      <xdr:colOff>177800</xdr:colOff>
      <xdr:row>36</xdr:row>
      <xdr:rowOff>163104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14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33581</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8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167542</xdr:rowOff>
    </xdr:from>
    <xdr:to>
      <xdr:col>26</xdr:col>
      <xdr:colOff>101600</xdr:colOff>
      <xdr:row>37</xdr:row>
      <xdr:rowOff>269142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292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253919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378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261399</xdr:rowOff>
    </xdr:from>
    <xdr:to>
      <xdr:col>22</xdr:col>
      <xdr:colOff>165100</xdr:colOff>
      <xdr:row>38</xdr:row>
      <xdr:rowOff>20099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38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4876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47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156080</xdr:rowOff>
    </xdr:from>
    <xdr:to>
      <xdr:col>19</xdr:col>
      <xdr:colOff>38100</xdr:colOff>
      <xdr:row>37</xdr:row>
      <xdr:rowOff>257680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80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242457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6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147425</xdr:rowOff>
    </xdr:from>
    <xdr:to>
      <xdr:col>15</xdr:col>
      <xdr:colOff>101600</xdr:colOff>
      <xdr:row>37</xdr:row>
      <xdr:rowOff>249025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233802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35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123444</xdr:rowOff>
    </xdr:from>
    <xdr:to>
      <xdr:col>24</xdr:col>
      <xdr:colOff>62865</xdr:colOff>
      <xdr:row>38</xdr:row>
      <xdr:rowOff>53277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944"/>
          <a:ext cx="1270" cy="1301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57104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53277</xdr:rowOff>
    </xdr:from>
    <xdr:to>
      <xdr:col>24</xdr:col>
      <xdr:colOff>152400</xdr:colOff>
      <xdr:row>38</xdr:row>
      <xdr:rowOff>53277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70121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123444</xdr:rowOff>
    </xdr:from>
    <xdr:to>
      <xdr:col>24</xdr:col>
      <xdr:colOff>152400</xdr:colOff>
      <xdr:row>30</xdr:row>
      <xdr:rowOff>123444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9131</xdr:rowOff>
    </xdr:from>
    <xdr:to>
      <xdr:col>24</xdr:col>
      <xdr:colOff>63500</xdr:colOff>
      <xdr:row>35</xdr:row>
      <xdr:rowOff>45974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38431"/>
          <a:ext cx="838200" cy="20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63161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2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84734</xdr:rowOff>
    </xdr:from>
    <xdr:to>
      <xdr:col>24</xdr:col>
      <xdr:colOff>114300</xdr:colOff>
      <xdr:row>35</xdr:row>
      <xdr:rowOff>14884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45974</xdr:rowOff>
    </xdr:from>
    <xdr:to>
      <xdr:col>19</xdr:col>
      <xdr:colOff>177800</xdr:colOff>
      <xdr:row>35</xdr:row>
      <xdr:rowOff>86614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46724"/>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109995</xdr:rowOff>
    </xdr:from>
    <xdr:to>
      <xdr:col>20</xdr:col>
      <xdr:colOff>38100</xdr:colOff>
      <xdr:row>35</xdr:row>
      <xdr:rowOff>40145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56672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57899</xdr:rowOff>
    </xdr:from>
    <xdr:to>
      <xdr:col>15</xdr:col>
      <xdr:colOff>50800</xdr:colOff>
      <xdr:row>35</xdr:row>
      <xdr:rowOff>86614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58649"/>
          <a:ext cx="889000" cy="2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123088</xdr:rowOff>
    </xdr:from>
    <xdr:to>
      <xdr:col>15</xdr:col>
      <xdr:colOff>101600</xdr:colOff>
      <xdr:row>35</xdr:row>
      <xdr:rowOff>53238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69765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57899</xdr:rowOff>
    </xdr:from>
    <xdr:to>
      <xdr:col>10</xdr:col>
      <xdr:colOff>114300</xdr:colOff>
      <xdr:row>35</xdr:row>
      <xdr:rowOff>138189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58649"/>
          <a:ext cx="889000" cy="8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330</xdr:rowOff>
    </xdr:from>
    <xdr:to>
      <xdr:col>10</xdr:col>
      <xdr:colOff>165100</xdr:colOff>
      <xdr:row>35</xdr:row>
      <xdr:rowOff>101930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118457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163449</xdr:rowOff>
    </xdr:from>
    <xdr:to>
      <xdr:col>6</xdr:col>
      <xdr:colOff>38100</xdr:colOff>
      <xdr:row>36</xdr:row>
      <xdr:rowOff>93599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84726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5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129781</xdr:rowOff>
    </xdr:from>
    <xdr:to>
      <xdr:col>24</xdr:col>
      <xdr:colOff>114300</xdr:colOff>
      <xdr:row>34</xdr:row>
      <xdr:rowOff>59931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8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152658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39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166624</xdr:rowOff>
    </xdr:from>
    <xdr:to>
      <xdr:col>20</xdr:col>
      <xdr:colOff>38100</xdr:colOff>
      <xdr:row>35</xdr:row>
      <xdr:rowOff>96774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87901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8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35814</xdr:rowOff>
    </xdr:from>
    <xdr:to>
      <xdr:col>15</xdr:col>
      <xdr:colOff>101600</xdr:colOff>
      <xdr:row>35</xdr:row>
      <xdr:rowOff>137414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3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128541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12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7099</xdr:rowOff>
    </xdr:from>
    <xdr:to>
      <xdr:col>10</xdr:col>
      <xdr:colOff>165100</xdr:colOff>
      <xdr:row>35</xdr:row>
      <xdr:rowOff>108699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0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99826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87389</xdr:rowOff>
    </xdr:from>
    <xdr:to>
      <xdr:col>6</xdr:col>
      <xdr:colOff>38100</xdr:colOff>
      <xdr:row>36</xdr:row>
      <xdr:rowOff>17539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8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34066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6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124649</xdr:rowOff>
    </xdr:from>
    <xdr:to>
      <xdr:col>24</xdr:col>
      <xdr:colOff>62865</xdr:colOff>
      <xdr:row>58</xdr:row>
      <xdr:rowOff>134003</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97149"/>
          <a:ext cx="1270" cy="1380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137830</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8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134003</xdr:rowOff>
    </xdr:from>
    <xdr:to>
      <xdr:col>24</xdr:col>
      <xdr:colOff>152400</xdr:colOff>
      <xdr:row>58</xdr:row>
      <xdr:rowOff>134003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78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71326</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7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124649</xdr:rowOff>
    </xdr:from>
    <xdr:to>
      <xdr:col>24</xdr:col>
      <xdr:colOff>152400</xdr:colOff>
      <xdr:row>50</xdr:row>
      <xdr:rowOff>124649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97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142644</xdr:rowOff>
    </xdr:from>
    <xdr:to>
      <xdr:col>24</xdr:col>
      <xdr:colOff>63500</xdr:colOff>
      <xdr:row>56</xdr:row>
      <xdr:rowOff>140688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572394"/>
          <a:ext cx="838200" cy="1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89510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90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111083</xdr:rowOff>
    </xdr:from>
    <xdr:to>
      <xdr:col>24</xdr:col>
      <xdr:colOff>114300</xdr:colOff>
      <xdr:row>57</xdr:row>
      <xdr:rowOff>41233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1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142644</xdr:rowOff>
    </xdr:from>
    <xdr:to>
      <xdr:col>19</xdr:col>
      <xdr:colOff>177800</xdr:colOff>
      <xdr:row>56</xdr:row>
      <xdr:rowOff>55475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572394"/>
          <a:ext cx="889000" cy="8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87035</xdr:rowOff>
    </xdr:from>
    <xdr:to>
      <xdr:col>20</xdr:col>
      <xdr:colOff>38100</xdr:colOff>
      <xdr:row>57</xdr:row>
      <xdr:rowOff>17185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8312</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78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55475</xdr:rowOff>
    </xdr:from>
    <xdr:to>
      <xdr:col>15</xdr:col>
      <xdr:colOff>50800</xdr:colOff>
      <xdr:row>56</xdr:row>
      <xdr:rowOff>169263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656675"/>
          <a:ext cx="889000" cy="1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151902</xdr:rowOff>
    </xdr:from>
    <xdr:to>
      <xdr:col>15</xdr:col>
      <xdr:colOff>101600</xdr:colOff>
      <xdr:row>57</xdr:row>
      <xdr:rowOff>82052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5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73179</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84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169263</xdr:rowOff>
    </xdr:from>
    <xdr:to>
      <xdr:col>10</xdr:col>
      <xdr:colOff>114300</xdr:colOff>
      <xdr:row>57</xdr:row>
      <xdr:rowOff>69062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70463"/>
          <a:ext cx="889000" cy="7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42147</xdr:rowOff>
    </xdr:from>
    <xdr:to>
      <xdr:col>10</xdr:col>
      <xdr:colOff>165100</xdr:colOff>
      <xdr:row>57</xdr:row>
      <xdr:rowOff>143747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1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134874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48685</xdr:rowOff>
    </xdr:from>
    <xdr:to>
      <xdr:col>6</xdr:col>
      <xdr:colOff>38100</xdr:colOff>
      <xdr:row>57</xdr:row>
      <xdr:rowOff>150285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2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141412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1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89888</xdr:rowOff>
    </xdr:from>
    <xdr:to>
      <xdr:col>24</xdr:col>
      <xdr:colOff>114300</xdr:colOff>
      <xdr:row>57</xdr:row>
      <xdr:rowOff>20038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9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112765</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4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91844</xdr:rowOff>
    </xdr:from>
    <xdr:to>
      <xdr:col>20</xdr:col>
      <xdr:colOff>38100</xdr:colOff>
      <xdr:row>56</xdr:row>
      <xdr:rowOff>21994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5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38521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29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4675</xdr:rowOff>
    </xdr:from>
    <xdr:to>
      <xdr:col>15</xdr:col>
      <xdr:colOff>101600</xdr:colOff>
      <xdr:row>56</xdr:row>
      <xdr:rowOff>106275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0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122802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38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118463</xdr:rowOff>
    </xdr:from>
    <xdr:to>
      <xdr:col>10</xdr:col>
      <xdr:colOff>165100</xdr:colOff>
      <xdr:row>57</xdr:row>
      <xdr:rowOff>48613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1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65140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49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18262</xdr:rowOff>
    </xdr:from>
    <xdr:to>
      <xdr:col>6</xdr:col>
      <xdr:colOff>38100</xdr:colOff>
      <xdr:row>57</xdr:row>
      <xdr:rowOff>119862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136389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56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78275</xdr:rowOff>
    </xdr:from>
    <xdr:to>
      <xdr:col>24</xdr:col>
      <xdr:colOff>62865</xdr:colOff>
      <xdr:row>78</xdr:row>
      <xdr:rowOff>105730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51225"/>
          <a:ext cx="1270" cy="1227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109557</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105730</xdr:rowOff>
    </xdr:from>
    <xdr:to>
      <xdr:col>24</xdr:col>
      <xdr:colOff>152400</xdr:colOff>
      <xdr:row>78</xdr:row>
      <xdr:rowOff>105730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7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24952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2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78275</xdr:rowOff>
    </xdr:from>
    <xdr:to>
      <xdr:col>24</xdr:col>
      <xdr:colOff>152400</xdr:colOff>
      <xdr:row>71</xdr:row>
      <xdr:rowOff>78275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5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151862</xdr:rowOff>
    </xdr:from>
    <xdr:to>
      <xdr:col>24</xdr:col>
      <xdr:colOff>63500</xdr:colOff>
      <xdr:row>77</xdr:row>
      <xdr:rowOff>163452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53512"/>
          <a:ext cx="838200" cy="1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103822</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34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80945</xdr:rowOff>
    </xdr:from>
    <xdr:to>
      <xdr:col>24</xdr:col>
      <xdr:colOff>114300</xdr:colOff>
      <xdr:row>78</xdr:row>
      <xdr:rowOff>11095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163452</xdr:rowOff>
    </xdr:from>
    <xdr:to>
      <xdr:col>19</xdr:col>
      <xdr:colOff>177800</xdr:colOff>
      <xdr:row>77</xdr:row>
      <xdr:rowOff>168139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65102"/>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77653</xdr:rowOff>
    </xdr:from>
    <xdr:to>
      <xdr:col>20</xdr:col>
      <xdr:colOff>38100</xdr:colOff>
      <xdr:row>78</xdr:row>
      <xdr:rowOff>7803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7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24330</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5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168139</xdr:rowOff>
    </xdr:from>
    <xdr:to>
      <xdr:col>15</xdr:col>
      <xdr:colOff>50800</xdr:colOff>
      <xdr:row>78</xdr:row>
      <xdr:rowOff>11272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69789"/>
          <a:ext cx="889000" cy="1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61102</xdr:rowOff>
    </xdr:from>
    <xdr:to>
      <xdr:col>15</xdr:col>
      <xdr:colOff>101600</xdr:colOff>
      <xdr:row>77</xdr:row>
      <xdr:rowOff>162702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7779</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11272</xdr:rowOff>
    </xdr:from>
    <xdr:to>
      <xdr:col>10</xdr:col>
      <xdr:colOff>114300</xdr:colOff>
      <xdr:row>78</xdr:row>
      <xdr:rowOff>35092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84372"/>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75321</xdr:rowOff>
    </xdr:from>
    <xdr:to>
      <xdr:col>10</xdr:col>
      <xdr:colOff>165100</xdr:colOff>
      <xdr:row>78</xdr:row>
      <xdr:rowOff>5471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21998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143901</xdr:rowOff>
    </xdr:from>
    <xdr:to>
      <xdr:col>6</xdr:col>
      <xdr:colOff>38100</xdr:colOff>
      <xdr:row>78</xdr:row>
      <xdr:rowOff>74051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90578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101062</xdr:rowOff>
    </xdr:from>
    <xdr:to>
      <xdr:col>24</xdr:col>
      <xdr:colOff>114300</xdr:colOff>
      <xdr:row>78</xdr:row>
      <xdr:rowOff>31212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0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59372</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6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112652</xdr:rowOff>
    </xdr:from>
    <xdr:to>
      <xdr:col>20</xdr:col>
      <xdr:colOff>38100</xdr:colOff>
      <xdr:row>78</xdr:row>
      <xdr:rowOff>42802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1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33929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0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117339</xdr:rowOff>
    </xdr:from>
    <xdr:to>
      <xdr:col>15</xdr:col>
      <xdr:colOff>101600</xdr:colOff>
      <xdr:row>78</xdr:row>
      <xdr:rowOff>47489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38616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131922</xdr:rowOff>
    </xdr:from>
    <xdr:to>
      <xdr:col>10</xdr:col>
      <xdr:colOff>165100</xdr:colOff>
      <xdr:row>78</xdr:row>
      <xdr:rowOff>62072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3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53199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2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155742</xdr:rowOff>
    </xdr:from>
    <xdr:to>
      <xdr:col>6</xdr:col>
      <xdr:colOff>38100</xdr:colOff>
      <xdr:row>78</xdr:row>
      <xdr:rowOff>85892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77019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450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49225</xdr:rowOff>
    </xdr:from>
    <xdr:to>
      <xdr:col>24</xdr:col>
      <xdr:colOff>62865</xdr:colOff>
      <xdr:row>99</xdr:row>
      <xdr:rowOff>36004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479725"/>
          <a:ext cx="1270" cy="152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39831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701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36004</xdr:rowOff>
    </xdr:from>
    <xdr:to>
      <xdr:col>24</xdr:col>
      <xdr:colOff>152400</xdr:colOff>
      <xdr:row>99</xdr:row>
      <xdr:rowOff>36004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700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167352</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25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49225</xdr:rowOff>
    </xdr:from>
    <xdr:to>
      <xdr:col>24</xdr:col>
      <xdr:colOff>152400</xdr:colOff>
      <xdr:row>90</xdr:row>
      <xdr:rowOff>49225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47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88861</xdr:rowOff>
    </xdr:from>
    <xdr:to>
      <xdr:col>24</xdr:col>
      <xdr:colOff>63500</xdr:colOff>
      <xdr:row>97</xdr:row>
      <xdr:rowOff>18948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548061"/>
          <a:ext cx="838200" cy="10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93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154381</xdr:rowOff>
    </xdr:from>
    <xdr:to>
      <xdr:col>24</xdr:col>
      <xdr:colOff>114300</xdr:colOff>
      <xdr:row>96</xdr:row>
      <xdr:rowOff>84531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442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3594</xdr:rowOff>
    </xdr:from>
    <xdr:to>
      <xdr:col>19</xdr:col>
      <xdr:colOff>177800</xdr:colOff>
      <xdr:row>97</xdr:row>
      <xdr:rowOff>18948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462794"/>
          <a:ext cx="889000" cy="18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73913</xdr:rowOff>
    </xdr:from>
    <xdr:to>
      <xdr:col>20</xdr:col>
      <xdr:colOff>38100</xdr:colOff>
      <xdr:row>97</xdr:row>
      <xdr:rowOff>4063</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53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20590</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30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3594</xdr:rowOff>
    </xdr:from>
    <xdr:to>
      <xdr:col>15</xdr:col>
      <xdr:colOff>50800</xdr:colOff>
      <xdr:row>98</xdr:row>
      <xdr:rowOff>17171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62794"/>
          <a:ext cx="889000" cy="35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98413</xdr:rowOff>
    </xdr:from>
    <xdr:to>
      <xdr:col>15</xdr:col>
      <xdr:colOff>101600</xdr:colOff>
      <xdr:row>96</xdr:row>
      <xdr:rowOff>28563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45090</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161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17171</xdr:rowOff>
    </xdr:from>
    <xdr:to>
      <xdr:col>10</xdr:col>
      <xdr:colOff>114300</xdr:colOff>
      <xdr:row>98</xdr:row>
      <xdr:rowOff>47980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819271"/>
          <a:ext cx="889000" cy="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36767</xdr:rowOff>
    </xdr:from>
    <xdr:to>
      <xdr:col>10</xdr:col>
      <xdr:colOff>165100</xdr:colOff>
      <xdr:row>97</xdr:row>
      <xdr:rowOff>138367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154894</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55194</xdr:rowOff>
    </xdr:from>
    <xdr:to>
      <xdr:col>6</xdr:col>
      <xdr:colOff>38100</xdr:colOff>
      <xdr:row>97</xdr:row>
      <xdr:rowOff>156794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1871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38061</xdr:rowOff>
    </xdr:from>
    <xdr:to>
      <xdr:col>24</xdr:col>
      <xdr:colOff>114300</xdr:colOff>
      <xdr:row>96</xdr:row>
      <xdr:rowOff>139661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49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16488</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47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139598</xdr:rowOff>
    </xdr:from>
    <xdr:to>
      <xdr:col>20</xdr:col>
      <xdr:colOff>38100</xdr:colOff>
      <xdr:row>97</xdr:row>
      <xdr:rowOff>69748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59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60875</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691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124244</xdr:rowOff>
    </xdr:from>
    <xdr:to>
      <xdr:col>15</xdr:col>
      <xdr:colOff>101600</xdr:colOff>
      <xdr:row>96</xdr:row>
      <xdr:rowOff>54394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4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45521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50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137821</xdr:rowOff>
    </xdr:from>
    <xdr:to>
      <xdr:col>10</xdr:col>
      <xdr:colOff>165100</xdr:colOff>
      <xdr:row>98</xdr:row>
      <xdr:rowOff>67971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59098</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8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168630</xdr:rowOff>
    </xdr:from>
    <xdr:to>
      <xdr:col>6</xdr:col>
      <xdr:colOff>38100</xdr:colOff>
      <xdr:row>98</xdr:row>
      <xdr:rowOff>98780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79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89907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89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53801</xdr:rowOff>
    </xdr:from>
    <xdr:to>
      <xdr:col>54</xdr:col>
      <xdr:colOff>189865</xdr:colOff>
      <xdr:row>39</xdr:row>
      <xdr:rowOff>12283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68751"/>
          <a:ext cx="1270" cy="1330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16110</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7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12283</xdr:rowOff>
    </xdr:from>
    <xdr:to>
      <xdr:col>55</xdr:col>
      <xdr:colOff>88900</xdr:colOff>
      <xdr:row>39</xdr:row>
      <xdr:rowOff>12283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9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478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43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53801</xdr:rowOff>
    </xdr:from>
    <xdr:to>
      <xdr:col>55</xdr:col>
      <xdr:colOff>88900</xdr:colOff>
      <xdr:row>31</xdr:row>
      <xdr:rowOff>53801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68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155288</xdr:rowOff>
    </xdr:from>
    <xdr:to>
      <xdr:col>55</xdr:col>
      <xdr:colOff>0</xdr:colOff>
      <xdr:row>36</xdr:row>
      <xdr:rowOff>112573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156038"/>
          <a:ext cx="838200" cy="12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157465</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986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134588</xdr:rowOff>
    </xdr:from>
    <xdr:to>
      <xdr:col>55</xdr:col>
      <xdr:colOff>50800</xdr:colOff>
      <xdr:row>36</xdr:row>
      <xdr:rowOff>64738</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3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155288</xdr:rowOff>
    </xdr:from>
    <xdr:to>
      <xdr:col>50</xdr:col>
      <xdr:colOff>114300</xdr:colOff>
      <xdr:row>37</xdr:row>
      <xdr:rowOff>63740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156038"/>
          <a:ext cx="889000" cy="25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120414</xdr:rowOff>
    </xdr:from>
    <xdr:to>
      <xdr:col>50</xdr:col>
      <xdr:colOff>165100</xdr:colOff>
      <xdr:row>36</xdr:row>
      <xdr:rowOff>50564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12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41691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2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3596</xdr:rowOff>
    </xdr:from>
    <xdr:to>
      <xdr:col>45</xdr:col>
      <xdr:colOff>177800</xdr:colOff>
      <xdr:row>37</xdr:row>
      <xdr:rowOff>63740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318546"/>
          <a:ext cx="889000" cy="108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9141</xdr:rowOff>
    </xdr:from>
    <xdr:to>
      <xdr:col>46</xdr:col>
      <xdr:colOff>38100</xdr:colOff>
      <xdr:row>36</xdr:row>
      <xdr:rowOff>110741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1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127268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595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3596</xdr:rowOff>
    </xdr:from>
    <xdr:to>
      <xdr:col>41</xdr:col>
      <xdr:colOff>50800</xdr:colOff>
      <xdr:row>37</xdr:row>
      <xdr:rowOff>126452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318546"/>
          <a:ext cx="889000" cy="115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67956</xdr:rowOff>
    </xdr:from>
    <xdr:to>
      <xdr:col>41</xdr:col>
      <xdr:colOff>101600</xdr:colOff>
      <xdr:row>29</xdr:row>
      <xdr:rowOff>169556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04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14633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4815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147476</xdr:rowOff>
    </xdr:from>
    <xdr:to>
      <xdr:col>36</xdr:col>
      <xdr:colOff>165100</xdr:colOff>
      <xdr:row>37</xdr:row>
      <xdr:rowOff>77626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1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94153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0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61773</xdr:rowOff>
    </xdr:from>
    <xdr:to>
      <xdr:col>55</xdr:col>
      <xdr:colOff>50800</xdr:colOff>
      <xdr:row>36</xdr:row>
      <xdr:rowOff>163373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3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40200</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1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104488</xdr:rowOff>
    </xdr:from>
    <xdr:to>
      <xdr:col>50</xdr:col>
      <xdr:colOff>165100</xdr:colOff>
      <xdr:row>36</xdr:row>
      <xdr:rowOff>34638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10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51165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588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12940</xdr:rowOff>
    </xdr:from>
    <xdr:to>
      <xdr:col>46</xdr:col>
      <xdr:colOff>38100</xdr:colOff>
      <xdr:row>37</xdr:row>
      <xdr:rowOff>114540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5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105667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49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124246</xdr:rowOff>
    </xdr:from>
    <xdr:to>
      <xdr:col>41</xdr:col>
      <xdr:colOff>101600</xdr:colOff>
      <xdr:row>31</xdr:row>
      <xdr:rowOff>54396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26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45523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36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75652</xdr:rowOff>
    </xdr:from>
    <xdr:to>
      <xdr:col>36</xdr:col>
      <xdr:colOff>165100</xdr:colOff>
      <xdr:row>38</xdr:row>
      <xdr:rowOff>5802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168379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1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54732</xdr:rowOff>
    </xdr:from>
    <xdr:to>
      <xdr:col>54</xdr:col>
      <xdr:colOff>189865</xdr:colOff>
      <xdr:row>58</xdr:row>
      <xdr:rowOff>146741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98682"/>
          <a:ext cx="1270" cy="129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150568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9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146741</xdr:rowOff>
    </xdr:from>
    <xdr:to>
      <xdr:col>55</xdr:col>
      <xdr:colOff>88900</xdr:colOff>
      <xdr:row>58</xdr:row>
      <xdr:rowOff>146741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9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1409</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7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54732</xdr:rowOff>
    </xdr:from>
    <xdr:to>
      <xdr:col>55</xdr:col>
      <xdr:colOff>88900</xdr:colOff>
      <xdr:row>51</xdr:row>
      <xdr:rowOff>54732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9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100348</xdr:rowOff>
    </xdr:from>
    <xdr:to>
      <xdr:col>55</xdr:col>
      <xdr:colOff>0</xdr:colOff>
      <xdr:row>58</xdr:row>
      <xdr:rowOff>2043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872998"/>
          <a:ext cx="838200" cy="7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108387</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85510</xdr:rowOff>
    </xdr:from>
    <xdr:to>
      <xdr:col>55</xdr:col>
      <xdr:colOff>50800</xdr:colOff>
      <xdr:row>57</xdr:row>
      <xdr:rowOff>15660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2043</xdr:rowOff>
    </xdr:from>
    <xdr:to>
      <xdr:col>50</xdr:col>
      <xdr:colOff>114300</xdr:colOff>
      <xdr:row>58</xdr:row>
      <xdr:rowOff>23754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946143"/>
          <a:ext cx="889000" cy="21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115614</xdr:rowOff>
    </xdr:from>
    <xdr:to>
      <xdr:col>50</xdr:col>
      <xdr:colOff>165100</xdr:colOff>
      <xdr:row>57</xdr:row>
      <xdr:rowOff>45764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1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62291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49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26315</xdr:rowOff>
    </xdr:from>
    <xdr:to>
      <xdr:col>45</xdr:col>
      <xdr:colOff>177800</xdr:colOff>
      <xdr:row>58</xdr:row>
      <xdr:rowOff>23754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98965"/>
          <a:ext cx="889000" cy="16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107815</xdr:rowOff>
    </xdr:from>
    <xdr:to>
      <xdr:col>46</xdr:col>
      <xdr:colOff>38100</xdr:colOff>
      <xdr:row>57</xdr:row>
      <xdr:rowOff>37965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0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54492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48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26315</xdr:rowOff>
    </xdr:from>
    <xdr:to>
      <xdr:col>41</xdr:col>
      <xdr:colOff>50800</xdr:colOff>
      <xdr:row>58</xdr:row>
      <xdr:rowOff>34930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98965"/>
          <a:ext cx="889000" cy="18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63774</xdr:rowOff>
    </xdr:from>
    <xdr:to>
      <xdr:col>41</xdr:col>
      <xdr:colOff>101600</xdr:colOff>
      <xdr:row>56</xdr:row>
      <xdr:rowOff>165374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10451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4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75308</xdr:rowOff>
    </xdr:from>
    <xdr:to>
      <xdr:col>36</xdr:col>
      <xdr:colOff>165100</xdr:colOff>
      <xdr:row>57</xdr:row>
      <xdr:rowOff>5458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7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21985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45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49548</xdr:rowOff>
    </xdr:from>
    <xdr:to>
      <xdr:col>55</xdr:col>
      <xdr:colOff>50800</xdr:colOff>
      <xdr:row>57</xdr:row>
      <xdr:rowOff>151148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2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27975</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0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122693</xdr:rowOff>
    </xdr:from>
    <xdr:to>
      <xdr:col>50</xdr:col>
      <xdr:colOff>165100</xdr:colOff>
      <xdr:row>58</xdr:row>
      <xdr:rowOff>52843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9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43970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8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144404</xdr:rowOff>
    </xdr:from>
    <xdr:to>
      <xdr:col>46</xdr:col>
      <xdr:colOff>38100</xdr:colOff>
      <xdr:row>58</xdr:row>
      <xdr:rowOff>74554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65681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0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146965</xdr:rowOff>
    </xdr:from>
    <xdr:to>
      <xdr:col>41</xdr:col>
      <xdr:colOff>101600</xdr:colOff>
      <xdr:row>57</xdr:row>
      <xdr:rowOff>77115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4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68242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84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155580</xdr:rowOff>
    </xdr:from>
    <xdr:to>
      <xdr:col>36</xdr:col>
      <xdr:colOff>165100</xdr:colOff>
      <xdr:row>58</xdr:row>
      <xdr:rowOff>85730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2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76857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2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139264</xdr:rowOff>
    </xdr:from>
    <xdr:to>
      <xdr:col>54</xdr:col>
      <xdr:colOff>189865</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40764"/>
          <a:ext cx="1270" cy="1502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85941</xdr:rowOff>
    </xdr:from>
    <xdr:ext cx="599010"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1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139264</xdr:rowOff>
    </xdr:from>
    <xdr:to>
      <xdr:col>55</xdr:col>
      <xdr:colOff>88900</xdr:colOff>
      <xdr:row>70</xdr:row>
      <xdr:rowOff>139264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4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85990</xdr:rowOff>
    </xdr:from>
    <xdr:to>
      <xdr:col>55</xdr:col>
      <xdr:colOff>0</xdr:colOff>
      <xdr:row>78</xdr:row>
      <xdr:rowOff>112159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59090"/>
          <a:ext cx="838200" cy="2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39507</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41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16630</xdr:rowOff>
    </xdr:from>
    <xdr:to>
      <xdr:col>55</xdr:col>
      <xdr:colOff>50800</xdr:colOff>
      <xdr:row>78</xdr:row>
      <xdr:rowOff>118230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66918</xdr:rowOff>
    </xdr:from>
    <xdr:to>
      <xdr:col>50</xdr:col>
      <xdr:colOff>114300</xdr:colOff>
      <xdr:row>78</xdr:row>
      <xdr:rowOff>112159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440018"/>
          <a:ext cx="889000" cy="4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28691</xdr:rowOff>
    </xdr:from>
    <xdr:to>
      <xdr:col>50</xdr:col>
      <xdr:colOff>165100</xdr:colOff>
      <xdr:row>78</xdr:row>
      <xdr:rowOff>130291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146818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88145</xdr:rowOff>
    </xdr:from>
    <xdr:to>
      <xdr:col>45</xdr:col>
      <xdr:colOff>177800</xdr:colOff>
      <xdr:row>78</xdr:row>
      <xdr:rowOff>66918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289795"/>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8280</xdr:rowOff>
    </xdr:from>
    <xdr:to>
      <xdr:col>46</xdr:col>
      <xdr:colOff>38100</xdr:colOff>
      <xdr:row>78</xdr:row>
      <xdr:rowOff>109880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126407</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88145</xdr:rowOff>
    </xdr:from>
    <xdr:to>
      <xdr:col>41</xdr:col>
      <xdr:colOff>50800</xdr:colOff>
      <xdr:row>78</xdr:row>
      <xdr:rowOff>159958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289795"/>
          <a:ext cx="889000" cy="24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157045</xdr:rowOff>
    </xdr:from>
    <xdr:to>
      <xdr:col>41</xdr:col>
      <xdr:colOff>101600</xdr:colOff>
      <xdr:row>78</xdr:row>
      <xdr:rowOff>87195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78322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164926</xdr:rowOff>
    </xdr:from>
    <xdr:to>
      <xdr:col>36</xdr:col>
      <xdr:colOff>165100</xdr:colOff>
      <xdr:row>78</xdr:row>
      <xdr:rowOff>95076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111603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14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35190</xdr:rowOff>
    </xdr:from>
    <xdr:to>
      <xdr:col>55</xdr:col>
      <xdr:colOff>50800</xdr:colOff>
      <xdr:row>78</xdr:row>
      <xdr:rowOff>136790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0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13617</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8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61359</xdr:rowOff>
    </xdr:from>
    <xdr:to>
      <xdr:col>50</xdr:col>
      <xdr:colOff>165100</xdr:colOff>
      <xdr:row>78</xdr:row>
      <xdr:rowOff>162959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3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154086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72111" y="135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16118</xdr:rowOff>
    </xdr:from>
    <xdr:to>
      <xdr:col>46</xdr:col>
      <xdr:colOff>38100</xdr:colOff>
      <xdr:row>78</xdr:row>
      <xdr:rowOff>117718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38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108845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348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37345</xdr:rowOff>
    </xdr:from>
    <xdr:to>
      <xdr:col>41</xdr:col>
      <xdr:colOff>101600</xdr:colOff>
      <xdr:row>77</xdr:row>
      <xdr:rowOff>138945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2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155472</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30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109158</xdr:rowOff>
    </xdr:from>
    <xdr:to>
      <xdr:col>36</xdr:col>
      <xdr:colOff>165100</xdr:colOff>
      <xdr:row>79</xdr:row>
      <xdr:rowOff>39308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8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30435</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357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20625</xdr:rowOff>
    </xdr:from>
    <xdr:to>
      <xdr:col>54</xdr:col>
      <xdr:colOff>189865</xdr:colOff>
      <xdr:row>98</xdr:row>
      <xdr:rowOff>86220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51125"/>
          <a:ext cx="1270" cy="1437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90047</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9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86220</xdr:rowOff>
    </xdr:from>
    <xdr:to>
      <xdr:col>55</xdr:col>
      <xdr:colOff>88900</xdr:colOff>
      <xdr:row>98</xdr:row>
      <xdr:rowOff>86220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138752</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26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20625</xdr:rowOff>
    </xdr:from>
    <xdr:to>
      <xdr:col>55</xdr:col>
      <xdr:colOff>88900</xdr:colOff>
      <xdr:row>90</xdr:row>
      <xdr:rowOff>20625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51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157327</xdr:rowOff>
    </xdr:from>
    <xdr:to>
      <xdr:col>55</xdr:col>
      <xdr:colOff>0</xdr:colOff>
      <xdr:row>97</xdr:row>
      <xdr:rowOff>87249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616527"/>
          <a:ext cx="838200" cy="10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151998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268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129121</xdr:rowOff>
    </xdr:from>
    <xdr:to>
      <xdr:col>55</xdr:col>
      <xdr:colOff>50800</xdr:colOff>
      <xdr:row>96</xdr:row>
      <xdr:rowOff>59271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87249</xdr:rowOff>
    </xdr:from>
    <xdr:to>
      <xdr:col>50</xdr:col>
      <xdr:colOff>114300</xdr:colOff>
      <xdr:row>98</xdr:row>
      <xdr:rowOff>13055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717899"/>
          <a:ext cx="889000" cy="9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163982</xdr:rowOff>
    </xdr:from>
    <xdr:to>
      <xdr:col>50</xdr:col>
      <xdr:colOff>165100</xdr:colOff>
      <xdr:row>96</xdr:row>
      <xdr:rowOff>94132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110659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146532</xdr:rowOff>
    </xdr:from>
    <xdr:to>
      <xdr:col>45</xdr:col>
      <xdr:colOff>177800</xdr:colOff>
      <xdr:row>98</xdr:row>
      <xdr:rowOff>13055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777182"/>
          <a:ext cx="889000" cy="3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17284</xdr:rowOff>
    </xdr:from>
    <xdr:to>
      <xdr:col>46</xdr:col>
      <xdr:colOff>38100</xdr:colOff>
      <xdr:row>96</xdr:row>
      <xdr:rowOff>118884</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135411</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146532</xdr:rowOff>
    </xdr:from>
    <xdr:to>
      <xdr:col>41</xdr:col>
      <xdr:colOff>50800</xdr:colOff>
      <xdr:row>98</xdr:row>
      <xdr:rowOff>21780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777182"/>
          <a:ext cx="889000" cy="4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129426</xdr:rowOff>
    </xdr:from>
    <xdr:to>
      <xdr:col>41</xdr:col>
      <xdr:colOff>101600</xdr:colOff>
      <xdr:row>96</xdr:row>
      <xdr:rowOff>59576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76103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131902</xdr:rowOff>
    </xdr:from>
    <xdr:to>
      <xdr:col>36</xdr:col>
      <xdr:colOff>165100</xdr:colOff>
      <xdr:row>96</xdr:row>
      <xdr:rowOff>62052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78579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19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106527</xdr:rowOff>
    </xdr:from>
    <xdr:to>
      <xdr:col>55</xdr:col>
      <xdr:colOff>50800</xdr:colOff>
      <xdr:row>97</xdr:row>
      <xdr:rowOff>36677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6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84954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5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36449</xdr:rowOff>
    </xdr:from>
    <xdr:to>
      <xdr:col>50</xdr:col>
      <xdr:colOff>165100</xdr:colOff>
      <xdr:row>97</xdr:row>
      <xdr:rowOff>138049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6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129176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5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133705</xdr:rowOff>
    </xdr:from>
    <xdr:to>
      <xdr:col>46</xdr:col>
      <xdr:colOff>38100</xdr:colOff>
      <xdr:row>98</xdr:row>
      <xdr:rowOff>63855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7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54982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85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95732</xdr:rowOff>
    </xdr:from>
    <xdr:to>
      <xdr:col>41</xdr:col>
      <xdr:colOff>101600</xdr:colOff>
      <xdr:row>98</xdr:row>
      <xdr:rowOff>25882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2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17009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81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142430</xdr:rowOff>
    </xdr:from>
    <xdr:to>
      <xdr:col>36</xdr:col>
      <xdr:colOff>165100</xdr:colOff>
      <xdr:row>98</xdr:row>
      <xdr:rowOff>72580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7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63707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865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59804</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74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6481</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14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59804</xdr:rowOff>
    </xdr:from>
    <xdr:to>
      <xdr:col>86</xdr:col>
      <xdr:colOff>25400</xdr:colOff>
      <xdr:row>31</xdr:row>
      <xdr:rowOff>59804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74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59804</xdr:rowOff>
    </xdr:from>
    <xdr:to>
      <xdr:col>85</xdr:col>
      <xdr:colOff>127000</xdr:colOff>
      <xdr:row>33</xdr:row>
      <xdr:rowOff>131813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5374754"/>
          <a:ext cx="838200" cy="41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162539</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061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12662</xdr:rowOff>
    </xdr:from>
    <xdr:to>
      <xdr:col>85</xdr:col>
      <xdr:colOff>177800</xdr:colOff>
      <xdr:row>38</xdr:row>
      <xdr:rowOff>114262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131813</xdr:rowOff>
    </xdr:from>
    <xdr:to>
      <xdr:col>81</xdr:col>
      <xdr:colOff>50800</xdr:colOff>
      <xdr:row>35</xdr:row>
      <xdr:rowOff>65557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5789663"/>
          <a:ext cx="889000" cy="27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32703</xdr:rowOff>
    </xdr:from>
    <xdr:to>
      <xdr:col>81</xdr:col>
      <xdr:colOff>101600</xdr:colOff>
      <xdr:row>38</xdr:row>
      <xdr:rowOff>134303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125430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64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65557</xdr:rowOff>
    </xdr:from>
    <xdr:to>
      <xdr:col>76</xdr:col>
      <xdr:colOff>114300</xdr:colOff>
      <xdr:row>35</xdr:row>
      <xdr:rowOff>102286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066307"/>
          <a:ext cx="8890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9919</xdr:rowOff>
    </xdr:from>
    <xdr:to>
      <xdr:col>76</xdr:col>
      <xdr:colOff>165100</xdr:colOff>
      <xdr:row>38</xdr:row>
      <xdr:rowOff>111519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102646</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6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102286</xdr:rowOff>
    </xdr:from>
    <xdr:to>
      <xdr:col>71</xdr:col>
      <xdr:colOff>177800</xdr:colOff>
      <xdr:row>37</xdr:row>
      <xdr:rowOff>42964</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103036"/>
          <a:ext cx="889000" cy="28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90919</xdr:rowOff>
    </xdr:from>
    <xdr:to>
      <xdr:col>72</xdr:col>
      <xdr:colOff>38100</xdr:colOff>
      <xdr:row>38</xdr:row>
      <xdr:rowOff>21069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12196</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52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92329</xdr:rowOff>
    </xdr:from>
    <xdr:to>
      <xdr:col>67</xdr:col>
      <xdr:colOff>101600</xdr:colOff>
      <xdr:row>38</xdr:row>
      <xdr:rowOff>22479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43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13606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52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9004</xdr:rowOff>
    </xdr:from>
    <xdr:to>
      <xdr:col>85</xdr:col>
      <xdr:colOff>177800</xdr:colOff>
      <xdr:row>31</xdr:row>
      <xdr:rowOff>110604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532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133481</xdr:rowOff>
    </xdr:from>
    <xdr:ext cx="534377"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527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81013</xdr:rowOff>
    </xdr:from>
    <xdr:to>
      <xdr:col>81</xdr:col>
      <xdr:colOff>101600</xdr:colOff>
      <xdr:row>34</xdr:row>
      <xdr:rowOff>11163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573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27690</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14111" y="551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14757</xdr:rowOff>
    </xdr:from>
    <xdr:to>
      <xdr:col>76</xdr:col>
      <xdr:colOff>165100</xdr:colOff>
      <xdr:row>35</xdr:row>
      <xdr:rowOff>116357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0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132884</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25111" y="57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51486</xdr:rowOff>
    </xdr:from>
    <xdr:to>
      <xdr:col>72</xdr:col>
      <xdr:colOff>38100</xdr:colOff>
      <xdr:row>35</xdr:row>
      <xdr:rowOff>153086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05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169613</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36111" y="58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163614</xdr:rowOff>
    </xdr:from>
    <xdr:to>
      <xdr:col>67</xdr:col>
      <xdr:colOff>101600</xdr:colOff>
      <xdr:row>37</xdr:row>
      <xdr:rowOff>93764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3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110291</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79428" y="611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103048</xdr:rowOff>
    </xdr:from>
    <xdr:to>
      <xdr:col>85</xdr:col>
      <xdr:colOff>126364</xdr:colOff>
      <xdr:row>78</xdr:row>
      <xdr:rowOff>5245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04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9072</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38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5245</xdr:rowOff>
    </xdr:from>
    <xdr:to>
      <xdr:col>86</xdr:col>
      <xdr:colOff>25400</xdr:colOff>
      <xdr:row>78</xdr:row>
      <xdr:rowOff>5245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37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49725</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79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103048</xdr:rowOff>
    </xdr:from>
    <xdr:to>
      <xdr:col>86</xdr:col>
      <xdr:colOff>25400</xdr:colOff>
      <xdr:row>70</xdr:row>
      <xdr:rowOff>103048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53366</xdr:rowOff>
    </xdr:from>
    <xdr:to>
      <xdr:col>85</xdr:col>
      <xdr:colOff>127000</xdr:colOff>
      <xdr:row>76</xdr:row>
      <xdr:rowOff>84162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083566"/>
          <a:ext cx="8382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145902</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661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123025</xdr:rowOff>
    </xdr:from>
    <xdr:to>
      <xdr:col>85</xdr:col>
      <xdr:colOff>177800</xdr:colOff>
      <xdr:row>75</xdr:row>
      <xdr:rowOff>53175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8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84162</xdr:rowOff>
    </xdr:from>
    <xdr:to>
      <xdr:col>81</xdr:col>
      <xdr:colOff>50800</xdr:colOff>
      <xdr:row>76</xdr:row>
      <xdr:rowOff>114478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114362"/>
          <a:ext cx="889000" cy="3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137299</xdr:rowOff>
    </xdr:from>
    <xdr:to>
      <xdr:col>81</xdr:col>
      <xdr:colOff>101600</xdr:colOff>
      <xdr:row>75</xdr:row>
      <xdr:rowOff>67449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83976</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59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114478</xdr:rowOff>
    </xdr:from>
    <xdr:to>
      <xdr:col>76</xdr:col>
      <xdr:colOff>114300</xdr:colOff>
      <xdr:row>76</xdr:row>
      <xdr:rowOff>126315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144678"/>
          <a:ext cx="889000" cy="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143142</xdr:rowOff>
    </xdr:from>
    <xdr:to>
      <xdr:col>76</xdr:col>
      <xdr:colOff>165100</xdr:colOff>
      <xdr:row>75</xdr:row>
      <xdr:rowOff>73292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89819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60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126315</xdr:rowOff>
    </xdr:from>
    <xdr:to>
      <xdr:col>71</xdr:col>
      <xdr:colOff>177800</xdr:colOff>
      <xdr:row>76</xdr:row>
      <xdr:rowOff>126873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156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154216</xdr:rowOff>
    </xdr:from>
    <xdr:to>
      <xdr:col>72</xdr:col>
      <xdr:colOff>38100</xdr:colOff>
      <xdr:row>75</xdr:row>
      <xdr:rowOff>84366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100893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61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25349</xdr:rowOff>
    </xdr:from>
    <xdr:to>
      <xdr:col>67</xdr:col>
      <xdr:colOff>101600</xdr:colOff>
      <xdr:row>75</xdr:row>
      <xdr:rowOff>126949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143476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65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2566</xdr:rowOff>
    </xdr:from>
    <xdr:to>
      <xdr:col>85</xdr:col>
      <xdr:colOff>177800</xdr:colOff>
      <xdr:row>76</xdr:row>
      <xdr:rowOff>104166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03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152443</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01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33362</xdr:rowOff>
    </xdr:from>
    <xdr:to>
      <xdr:col>81</xdr:col>
      <xdr:colOff>101600</xdr:colOff>
      <xdr:row>76</xdr:row>
      <xdr:rowOff>134962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06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126089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15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63678</xdr:rowOff>
    </xdr:from>
    <xdr:to>
      <xdr:col>76</xdr:col>
      <xdr:colOff>165100</xdr:colOff>
      <xdr:row>76</xdr:row>
      <xdr:rowOff>165278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0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156405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18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75515</xdr:rowOff>
    </xdr:from>
    <xdr:to>
      <xdr:col>72</xdr:col>
      <xdr:colOff>38100</xdr:colOff>
      <xdr:row>77</xdr:row>
      <xdr:rowOff>5665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1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168242</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19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76073</xdr:rowOff>
    </xdr:from>
    <xdr:to>
      <xdr:col>67</xdr:col>
      <xdr:colOff>101600</xdr:colOff>
      <xdr:row>77</xdr:row>
      <xdr:rowOff>6223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168800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19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81480</xdr:rowOff>
    </xdr:from>
    <xdr:to>
      <xdr:col>85</xdr:col>
      <xdr:colOff>126364</xdr:colOff>
      <xdr:row>98</xdr:row>
      <xdr:rowOff>137753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854880"/>
          <a:ext cx="1269" cy="108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141580</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43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137753</xdr:rowOff>
    </xdr:from>
    <xdr:to>
      <xdr:col>86</xdr:col>
      <xdr:colOff>25400</xdr:colOff>
      <xdr:row>98</xdr:row>
      <xdr:rowOff>137753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3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28157</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63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81480</xdr:rowOff>
    </xdr:from>
    <xdr:to>
      <xdr:col>86</xdr:col>
      <xdr:colOff>25400</xdr:colOff>
      <xdr:row>92</xdr:row>
      <xdr:rowOff>81480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85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87903</xdr:rowOff>
    </xdr:from>
    <xdr:to>
      <xdr:col>85</xdr:col>
      <xdr:colOff>127000</xdr:colOff>
      <xdr:row>98</xdr:row>
      <xdr:rowOff>108409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718553"/>
          <a:ext cx="838200" cy="19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165000</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24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142123</xdr:rowOff>
    </xdr:from>
    <xdr:to>
      <xdr:col>85</xdr:col>
      <xdr:colOff>177800</xdr:colOff>
      <xdr:row>98</xdr:row>
      <xdr:rowOff>72273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77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87903</xdr:rowOff>
    </xdr:from>
    <xdr:to>
      <xdr:col>81</xdr:col>
      <xdr:colOff>50800</xdr:colOff>
      <xdr:row>97</xdr:row>
      <xdr:rowOff>102992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718553"/>
          <a:ext cx="889000" cy="1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141070</xdr:rowOff>
    </xdr:from>
    <xdr:to>
      <xdr:col>81</xdr:col>
      <xdr:colOff>101600</xdr:colOff>
      <xdr:row>98</xdr:row>
      <xdr:rowOff>71220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7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62347</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86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102992</xdr:rowOff>
    </xdr:from>
    <xdr:to>
      <xdr:col>76</xdr:col>
      <xdr:colOff>114300</xdr:colOff>
      <xdr:row>98</xdr:row>
      <xdr:rowOff>62506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733642"/>
          <a:ext cx="889000" cy="13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127209</xdr:rowOff>
    </xdr:from>
    <xdr:to>
      <xdr:col>76</xdr:col>
      <xdr:colOff>165100</xdr:colOff>
      <xdr:row>98</xdr:row>
      <xdr:rowOff>57359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57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48486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85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62506</xdr:rowOff>
    </xdr:from>
    <xdr:to>
      <xdr:col>71</xdr:col>
      <xdr:colOff>177800</xdr:colOff>
      <xdr:row>98</xdr:row>
      <xdr:rowOff>93779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864606"/>
          <a:ext cx="889000" cy="31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163085</xdr:rowOff>
    </xdr:from>
    <xdr:to>
      <xdr:col>72</xdr:col>
      <xdr:colOff>38100</xdr:colOff>
      <xdr:row>98</xdr:row>
      <xdr:rowOff>93235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9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109762</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6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18710</xdr:rowOff>
    </xdr:from>
    <xdr:to>
      <xdr:col>67</xdr:col>
      <xdr:colOff>101600</xdr:colOff>
      <xdr:row>98</xdr:row>
      <xdr:rowOff>120310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136837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9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57609</xdr:rowOff>
    </xdr:from>
    <xdr:to>
      <xdr:col>85</xdr:col>
      <xdr:colOff>177800</xdr:colOff>
      <xdr:row>98</xdr:row>
      <xdr:rowOff>159209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5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143986</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37103</xdr:rowOff>
    </xdr:from>
    <xdr:to>
      <xdr:col>81</xdr:col>
      <xdr:colOff>101600</xdr:colOff>
      <xdr:row>97</xdr:row>
      <xdr:rowOff>138703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6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155230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44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52192</xdr:rowOff>
    </xdr:from>
    <xdr:to>
      <xdr:col>76</xdr:col>
      <xdr:colOff>165100</xdr:colOff>
      <xdr:row>97</xdr:row>
      <xdr:rowOff>153792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170319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45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11706</xdr:rowOff>
    </xdr:from>
    <xdr:to>
      <xdr:col>72</xdr:col>
      <xdr:colOff>38100</xdr:colOff>
      <xdr:row>98</xdr:row>
      <xdr:rowOff>113306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1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104433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90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42979</xdr:rowOff>
    </xdr:from>
    <xdr:to>
      <xdr:col>67</xdr:col>
      <xdr:colOff>101600</xdr:colOff>
      <xdr:row>98</xdr:row>
      <xdr:rowOff>144579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4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135706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93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16583</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31533"/>
          <a:ext cx="1269" cy="1453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134710</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10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16583</xdr:rowOff>
    </xdr:from>
    <xdr:to>
      <xdr:col>116</xdr:col>
      <xdr:colOff>152400</xdr:colOff>
      <xdr:row>31</xdr:row>
      <xdr:rowOff>16583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16583</xdr:rowOff>
    </xdr:from>
    <xdr:to>
      <xdr:col>116</xdr:col>
      <xdr:colOff>63500</xdr:colOff>
      <xdr:row>35</xdr:row>
      <xdr:rowOff>73537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5331533"/>
          <a:ext cx="838200" cy="74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13149</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528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34722</xdr:rowOff>
    </xdr:from>
    <xdr:to>
      <xdr:col>116</xdr:col>
      <xdr:colOff>114300</xdr:colOff>
      <xdr:row>38</xdr:row>
      <xdr:rowOff>136322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88004</xdr:rowOff>
    </xdr:from>
    <xdr:to>
      <xdr:col>111</xdr:col>
      <xdr:colOff>177800</xdr:colOff>
      <xdr:row>35</xdr:row>
      <xdr:rowOff>73537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917304"/>
          <a:ext cx="889000" cy="15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36844</xdr:rowOff>
    </xdr:from>
    <xdr:to>
      <xdr:col>112</xdr:col>
      <xdr:colOff>38100</xdr:colOff>
      <xdr:row>38</xdr:row>
      <xdr:rowOff>138444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129571</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64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88004</xdr:rowOff>
    </xdr:from>
    <xdr:to>
      <xdr:col>107</xdr:col>
      <xdr:colOff>50800</xdr:colOff>
      <xdr:row>36</xdr:row>
      <xdr:rowOff>167295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5917304"/>
          <a:ext cx="889000" cy="42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53239</xdr:rowOff>
    </xdr:from>
    <xdr:to>
      <xdr:col>107</xdr:col>
      <xdr:colOff>101600</xdr:colOff>
      <xdr:row>38</xdr:row>
      <xdr:rowOff>154839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145966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6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167295</xdr:rowOff>
    </xdr:from>
    <xdr:to>
      <xdr:col>102</xdr:col>
      <xdr:colOff>114300</xdr:colOff>
      <xdr:row>38</xdr:row>
      <xdr:rowOff>23506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339495"/>
          <a:ext cx="889000" cy="19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69469</xdr:rowOff>
    </xdr:from>
    <xdr:to>
      <xdr:col>102</xdr:col>
      <xdr:colOff>165100</xdr:colOff>
      <xdr:row>38</xdr:row>
      <xdr:rowOff>171069</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162196</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67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76947</xdr:rowOff>
    </xdr:from>
    <xdr:to>
      <xdr:col>98</xdr:col>
      <xdr:colOff>38100</xdr:colOff>
      <xdr:row>39</xdr:row>
      <xdr:rowOff>7097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169674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68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137233</xdr:rowOff>
    </xdr:from>
    <xdr:to>
      <xdr:col>116</xdr:col>
      <xdr:colOff>114300</xdr:colOff>
      <xdr:row>31</xdr:row>
      <xdr:rowOff>67383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2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90260</xdr:rowOff>
    </xdr:from>
    <xdr:ext cx="534377"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23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22737</xdr:rowOff>
    </xdr:from>
    <xdr:to>
      <xdr:col>112</xdr:col>
      <xdr:colOff>38100</xdr:colOff>
      <xdr:row>35</xdr:row>
      <xdr:rowOff>124337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02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140864</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56111" y="579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37204</xdr:rowOff>
    </xdr:from>
    <xdr:to>
      <xdr:col>107</xdr:col>
      <xdr:colOff>101600</xdr:colOff>
      <xdr:row>34</xdr:row>
      <xdr:rowOff>138804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86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155331</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67111" y="564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116495</xdr:rowOff>
    </xdr:from>
    <xdr:to>
      <xdr:col>102</xdr:col>
      <xdr:colOff>165100</xdr:colOff>
      <xdr:row>37</xdr:row>
      <xdr:rowOff>46645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28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63172</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278111" y="606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144156</xdr:rowOff>
    </xdr:from>
    <xdr:to>
      <xdr:col>98</xdr:col>
      <xdr:colOff>38100</xdr:colOff>
      <xdr:row>38</xdr:row>
      <xdr:rowOff>74306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4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90833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626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110516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4466"/>
          <a:ext cx="1269" cy="1305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57193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2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110516</xdr:rowOff>
    </xdr:from>
    <xdr:to>
      <xdr:col>116</xdr:col>
      <xdr:colOff>152400</xdr:colOff>
      <xdr:row>51</xdr:row>
      <xdr:rowOff>110516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156845</xdr:rowOff>
    </xdr:from>
    <xdr:to>
      <xdr:col>116</xdr:col>
      <xdr:colOff>63500</xdr:colOff>
      <xdr:row>57</xdr:row>
      <xdr:rowOff>73901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9586595"/>
          <a:ext cx="838200" cy="25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102036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746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123609</xdr:rowOff>
    </xdr:from>
    <xdr:to>
      <xdr:col>116</xdr:col>
      <xdr:colOff>114300</xdr:colOff>
      <xdr:row>58</xdr:row>
      <xdr:rowOff>53759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73901</xdr:rowOff>
    </xdr:from>
    <xdr:to>
      <xdr:col>111</xdr:col>
      <xdr:colOff>177800</xdr:colOff>
      <xdr:row>57</xdr:row>
      <xdr:rowOff>76950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9846551"/>
          <a:ext cx="8890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138240</xdr:rowOff>
    </xdr:from>
    <xdr:to>
      <xdr:col>112</xdr:col>
      <xdr:colOff>38100</xdr:colOff>
      <xdr:row>58</xdr:row>
      <xdr:rowOff>68390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59517</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76950</xdr:rowOff>
    </xdr:from>
    <xdr:to>
      <xdr:col>107</xdr:col>
      <xdr:colOff>50800</xdr:colOff>
      <xdr:row>57</xdr:row>
      <xdr:rowOff>77559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9849600"/>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106311</xdr:rowOff>
    </xdr:from>
    <xdr:to>
      <xdr:col>107</xdr:col>
      <xdr:colOff>101600</xdr:colOff>
      <xdr:row>58</xdr:row>
      <xdr:rowOff>36461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27588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171056</xdr:rowOff>
    </xdr:from>
    <xdr:to>
      <xdr:col>102</xdr:col>
      <xdr:colOff>114300</xdr:colOff>
      <xdr:row>57</xdr:row>
      <xdr:rowOff>77559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9429356"/>
          <a:ext cx="889000" cy="4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110084</xdr:rowOff>
    </xdr:from>
    <xdr:to>
      <xdr:col>102</xdr:col>
      <xdr:colOff>165100</xdr:colOff>
      <xdr:row>58</xdr:row>
      <xdr:rowOff>40234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31361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147841</xdr:rowOff>
    </xdr:from>
    <xdr:to>
      <xdr:col>98</xdr:col>
      <xdr:colOff>38100</xdr:colOff>
      <xdr:row>58</xdr:row>
      <xdr:rowOff>77991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69118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10013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106045</xdr:rowOff>
    </xdr:from>
    <xdr:to>
      <xdr:col>116</xdr:col>
      <xdr:colOff>114300</xdr:colOff>
      <xdr:row>56</xdr:row>
      <xdr:rowOff>36195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53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128922</xdr:rowOff>
    </xdr:from>
    <xdr:ext cx="534377"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38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23101</xdr:rowOff>
    </xdr:from>
    <xdr:to>
      <xdr:col>112</xdr:col>
      <xdr:colOff>38100</xdr:colOff>
      <xdr:row>57</xdr:row>
      <xdr:rowOff>124701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79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141228</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957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26150</xdr:rowOff>
    </xdr:from>
    <xdr:to>
      <xdr:col>107</xdr:col>
      <xdr:colOff>101600</xdr:colOff>
      <xdr:row>57</xdr:row>
      <xdr:rowOff>127750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7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144277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957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26759</xdr:rowOff>
    </xdr:from>
    <xdr:to>
      <xdr:col>102</xdr:col>
      <xdr:colOff>165100</xdr:colOff>
      <xdr:row>57</xdr:row>
      <xdr:rowOff>128359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7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144886</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95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120256</xdr:rowOff>
    </xdr:from>
    <xdr:to>
      <xdr:col>98</xdr:col>
      <xdr:colOff>38100</xdr:colOff>
      <xdr:row>55</xdr:row>
      <xdr:rowOff>50406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3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66933</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389111" y="91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60681</xdr:rowOff>
    </xdr:from>
    <xdr:to>
      <xdr:col>116</xdr:col>
      <xdr:colOff>62864</xdr:colOff>
      <xdr:row>79</xdr:row>
      <xdr:rowOff>1588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62181"/>
          <a:ext cx="1269" cy="1483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5415</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54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1588</xdr:rowOff>
    </xdr:from>
    <xdr:to>
      <xdr:col>116</xdr:col>
      <xdr:colOff>152400</xdr:colOff>
      <xdr:row>79</xdr:row>
      <xdr:rowOff>1588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54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7358</xdr:rowOff>
    </xdr:from>
    <xdr:ext cx="599010"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3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60681</xdr:rowOff>
    </xdr:from>
    <xdr:to>
      <xdr:col>116</xdr:col>
      <xdr:colOff>152400</xdr:colOff>
      <xdr:row>70</xdr:row>
      <xdr:rowOff>60681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6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167932</xdr:rowOff>
    </xdr:from>
    <xdr:to>
      <xdr:col>116</xdr:col>
      <xdr:colOff>63500</xdr:colOff>
      <xdr:row>76</xdr:row>
      <xdr:rowOff>38125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026682"/>
          <a:ext cx="838200" cy="4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6311</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3036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27884</xdr:rowOff>
    </xdr:from>
    <xdr:to>
      <xdr:col>116</xdr:col>
      <xdr:colOff>114300</xdr:colOff>
      <xdr:row>76</xdr:row>
      <xdr:rowOff>129484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38125</xdr:rowOff>
    </xdr:from>
    <xdr:to>
      <xdr:col>111</xdr:col>
      <xdr:colOff>177800</xdr:colOff>
      <xdr:row>76</xdr:row>
      <xdr:rowOff>51633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068325"/>
          <a:ext cx="889000" cy="1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34341</xdr:rowOff>
    </xdr:from>
    <xdr:to>
      <xdr:col>112</xdr:col>
      <xdr:colOff>38100</xdr:colOff>
      <xdr:row>76</xdr:row>
      <xdr:rowOff>135941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127068</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1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51633</xdr:rowOff>
    </xdr:from>
    <xdr:to>
      <xdr:col>107</xdr:col>
      <xdr:colOff>50800</xdr:colOff>
      <xdr:row>76</xdr:row>
      <xdr:rowOff>75825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081833"/>
          <a:ext cx="889000" cy="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44208</xdr:rowOff>
    </xdr:from>
    <xdr:to>
      <xdr:col>107</xdr:col>
      <xdr:colOff>101600</xdr:colOff>
      <xdr:row>76</xdr:row>
      <xdr:rowOff>145808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136935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16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75825</xdr:rowOff>
    </xdr:from>
    <xdr:to>
      <xdr:col>102</xdr:col>
      <xdr:colOff>114300</xdr:colOff>
      <xdr:row>76</xdr:row>
      <xdr:rowOff>128099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106025"/>
          <a:ext cx="8890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60458</xdr:rowOff>
    </xdr:from>
    <xdr:to>
      <xdr:col>102</xdr:col>
      <xdr:colOff>165100</xdr:colOff>
      <xdr:row>76</xdr:row>
      <xdr:rowOff>162058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153185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134086</xdr:rowOff>
    </xdr:from>
    <xdr:to>
      <xdr:col>98</xdr:col>
      <xdr:colOff>38100</xdr:colOff>
      <xdr:row>76</xdr:row>
      <xdr:rowOff>64236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80763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117132</xdr:rowOff>
    </xdr:from>
    <xdr:to>
      <xdr:col>116</xdr:col>
      <xdr:colOff>114300</xdr:colOff>
      <xdr:row>76</xdr:row>
      <xdr:rowOff>47282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97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140009</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82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158775</xdr:rowOff>
    </xdr:from>
    <xdr:to>
      <xdr:col>112</xdr:col>
      <xdr:colOff>38100</xdr:colOff>
      <xdr:row>76</xdr:row>
      <xdr:rowOff>88925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01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105453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79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833</xdr:rowOff>
    </xdr:from>
    <xdr:to>
      <xdr:col>107</xdr:col>
      <xdr:colOff>101600</xdr:colOff>
      <xdr:row>76</xdr:row>
      <xdr:rowOff>102433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3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118959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80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25025</xdr:rowOff>
    </xdr:from>
    <xdr:to>
      <xdr:col>102</xdr:col>
      <xdr:colOff>165100</xdr:colOff>
      <xdr:row>76</xdr:row>
      <xdr:rowOff>126625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143153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83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77299</xdr:rowOff>
    </xdr:from>
    <xdr:to>
      <xdr:col>98</xdr:col>
      <xdr:colOff>38100</xdr:colOff>
      <xdr:row>77</xdr:row>
      <xdr:rowOff>7449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170026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611,238</a:t>
          </a:r>
          <a:r>
            <a:rPr kumimoji="1" lang="ja-JP" altLang="en-US" sz="1300">
              <a:latin typeface="ＭＳ Ｐゴシック" panose="020B0600070205080204" pitchFamily="50" charset="-128"/>
              <a:ea typeface="ＭＳ Ｐゴシック" panose="020B0600070205080204" pitchFamily="50" charset="-128"/>
            </a:rPr>
            <a:t>円となっており、類似団体を上回っている。人件費・扶助費・公債費の合計である義務的経費は、</a:t>
          </a:r>
          <a:r>
            <a:rPr kumimoji="1" lang="en-US" altLang="ja-JP" sz="1300">
              <a:latin typeface="ＭＳ Ｐゴシック" panose="020B0600070205080204" pitchFamily="50" charset="-128"/>
              <a:ea typeface="ＭＳ Ｐゴシック" panose="020B0600070205080204" pitchFamily="50" charset="-128"/>
            </a:rPr>
            <a:t>237,082</a:t>
          </a:r>
          <a:r>
            <a:rPr kumimoji="1" lang="ja-JP" altLang="en-US" sz="1300">
              <a:latin typeface="ＭＳ Ｐゴシック" panose="020B0600070205080204" pitchFamily="50" charset="-128"/>
              <a:ea typeface="ＭＳ Ｐゴシック" panose="020B0600070205080204" pitchFamily="50" charset="-128"/>
            </a:rPr>
            <a:t>円であり、類似団体の平均である</a:t>
          </a:r>
          <a:r>
            <a:rPr kumimoji="1" lang="en-US" altLang="ja-JP" sz="1300">
              <a:latin typeface="ＭＳ Ｐゴシック" panose="020B0600070205080204" pitchFamily="50" charset="-128"/>
              <a:ea typeface="ＭＳ Ｐゴシック" panose="020B0600070205080204" pitchFamily="50" charset="-128"/>
            </a:rPr>
            <a:t>248,985</a:t>
          </a:r>
          <a:r>
            <a:rPr kumimoji="1" lang="ja-JP" altLang="en-US" sz="1300">
              <a:latin typeface="ＭＳ Ｐゴシック" panose="020B0600070205080204" pitchFamily="50" charset="-128"/>
              <a:ea typeface="ＭＳ Ｐゴシック" panose="020B0600070205080204" pitchFamily="50" charset="-128"/>
            </a:rPr>
            <a:t>円を下回っている。</a:t>
          </a:r>
        </a:p>
        <a:p>
          <a:r>
            <a:rPr kumimoji="1" lang="ja-JP" altLang="en-US" sz="1300">
              <a:latin typeface="ＭＳ Ｐゴシック" panose="020B0600070205080204" pitchFamily="50" charset="-128"/>
              <a:ea typeface="ＭＳ Ｐゴシック" panose="020B0600070205080204" pitchFamily="50" charset="-128"/>
            </a:rPr>
            <a:t>　類似団体との比較では、人件費、災害復旧費、投資及び出資金が大きく上回っている。人件費については、白石市外二町組合解散に伴う退職手当組合負担金の支出があったため一時的に増加した。</a:t>
          </a:r>
        </a:p>
        <a:p>
          <a:r>
            <a:rPr kumimoji="1" lang="ja-JP" altLang="en-US" sz="1300">
              <a:latin typeface="ＭＳ Ｐゴシック" panose="020B0600070205080204" pitchFamily="50" charset="-128"/>
              <a:ea typeface="ＭＳ Ｐゴシック" panose="020B0600070205080204" pitchFamily="50" charset="-128"/>
            </a:rPr>
            <a:t>　投資及び出資金については、令和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年度より病院事業会計を新たに設置し、その公債費に充てるための出資金が新たに発生することとなり大きく増加したため、類似団体を上回っている。</a:t>
          </a:r>
        </a:p>
        <a:p>
          <a:r>
            <a:rPr kumimoji="1" lang="ja-JP" altLang="en-US" sz="1300">
              <a:latin typeface="ＭＳ Ｐゴシック" panose="020B0600070205080204" pitchFamily="50" charset="-128"/>
              <a:ea typeface="ＭＳ Ｐゴシック" panose="020B0600070205080204" pitchFamily="50" charset="-128"/>
            </a:rPr>
            <a:t>　災害復旧費については、令和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月に発生した福島県沖地震による災害復旧事業を実施し、大きく増加した。</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認定こども園・子育て拠点施設整備事業、公共施設の長寿命化事業など普通建設事業費の増加が見込まれており、それらに伴いその財源となる地方債の発行が増加するため、公債費の増加が見込まれるところである。公共施設の長寿命化事業については、公共施設等総合管理計画に基づき、計画的なマネジメント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31,229
30,959
286.48
20,021,468
19,088,323
536,302
9,811,674
10,858,996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52070</xdr:rowOff>
    </xdr:from>
    <xdr:to>
      <xdr:col>24</xdr:col>
      <xdr:colOff>62865</xdr:colOff>
      <xdr:row>38</xdr:row>
      <xdr:rowOff>145034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95570"/>
          <a:ext cx="1270" cy="1464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148861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6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145034</xdr:rowOff>
    </xdr:from>
    <xdr:to>
      <xdr:col>24</xdr:col>
      <xdr:colOff>152400</xdr:colOff>
      <xdr:row>38</xdr:row>
      <xdr:rowOff>145034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6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170197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52070</xdr:rowOff>
    </xdr:from>
    <xdr:to>
      <xdr:col>24</xdr:col>
      <xdr:colOff>152400</xdr:colOff>
      <xdr:row>30</xdr:row>
      <xdr:rowOff>52070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95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149987</xdr:rowOff>
    </xdr:from>
    <xdr:to>
      <xdr:col>24</xdr:col>
      <xdr:colOff>63500</xdr:colOff>
      <xdr:row>34</xdr:row>
      <xdr:rowOff>157226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79287"/>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32275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3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53848</xdr:rowOff>
    </xdr:from>
    <xdr:to>
      <xdr:col>24</xdr:col>
      <xdr:colOff>114300</xdr:colOff>
      <xdr:row>35</xdr:row>
      <xdr:rowOff>155448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5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155321</xdr:rowOff>
    </xdr:from>
    <xdr:to>
      <xdr:col>19</xdr:col>
      <xdr:colOff>177800</xdr:colOff>
      <xdr:row>34</xdr:row>
      <xdr:rowOff>157226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8462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74422</xdr:rowOff>
    </xdr:from>
    <xdr:to>
      <xdr:col>20</xdr:col>
      <xdr:colOff>38100</xdr:colOff>
      <xdr:row>36</xdr:row>
      <xdr:rowOff>4572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7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167149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6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130937</xdr:rowOff>
    </xdr:from>
    <xdr:to>
      <xdr:col>15</xdr:col>
      <xdr:colOff>50800</xdr:colOff>
      <xdr:row>34</xdr:row>
      <xdr:rowOff>155321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60237"/>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62230</xdr:rowOff>
    </xdr:from>
    <xdr:to>
      <xdr:col>15</xdr:col>
      <xdr:colOff>101600</xdr:colOff>
      <xdr:row>35</xdr:row>
      <xdr:rowOff>163830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6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154957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92075</xdr:rowOff>
    </xdr:from>
    <xdr:to>
      <xdr:col>10</xdr:col>
      <xdr:colOff>114300</xdr:colOff>
      <xdr:row>34</xdr:row>
      <xdr:rowOff>130937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21375"/>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95758</xdr:rowOff>
    </xdr:from>
    <xdr:to>
      <xdr:col>10</xdr:col>
      <xdr:colOff>165100</xdr:colOff>
      <xdr:row>36</xdr:row>
      <xdr:rowOff>25908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17035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8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37084</xdr:rowOff>
    </xdr:from>
    <xdr:to>
      <xdr:col>6</xdr:col>
      <xdr:colOff>38100</xdr:colOff>
      <xdr:row>35</xdr:row>
      <xdr:rowOff>138684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129811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99187</xdr:rowOff>
    </xdr:from>
    <xdr:to>
      <xdr:col>24</xdr:col>
      <xdr:colOff>114300</xdr:colOff>
      <xdr:row>35</xdr:row>
      <xdr:rowOff>29337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2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122064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7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106426</xdr:rowOff>
    </xdr:from>
    <xdr:to>
      <xdr:col>20</xdr:col>
      <xdr:colOff>38100</xdr:colOff>
      <xdr:row>35</xdr:row>
      <xdr:rowOff>36576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53103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1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104521</xdr:rowOff>
    </xdr:from>
    <xdr:to>
      <xdr:col>15</xdr:col>
      <xdr:colOff>101600</xdr:colOff>
      <xdr:row>35</xdr:row>
      <xdr:rowOff>34671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3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51198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09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80137</xdr:rowOff>
    </xdr:from>
    <xdr:to>
      <xdr:col>10</xdr:col>
      <xdr:colOff>165100</xdr:colOff>
      <xdr:row>35</xdr:row>
      <xdr:rowOff>10287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0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26814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8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41275</xdr:rowOff>
    </xdr:from>
    <xdr:to>
      <xdr:col>6</xdr:col>
      <xdr:colOff>38100</xdr:colOff>
      <xdr:row>34</xdr:row>
      <xdr:rowOff>142875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7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159402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4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128354</xdr:rowOff>
    </xdr:from>
    <xdr:to>
      <xdr:col>24</xdr:col>
      <xdr:colOff>62865</xdr:colOff>
      <xdr:row>58</xdr:row>
      <xdr:rowOff>72713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0854"/>
          <a:ext cx="1270" cy="1315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76540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72713</xdr:rowOff>
    </xdr:from>
    <xdr:to>
      <xdr:col>24</xdr:col>
      <xdr:colOff>152400</xdr:colOff>
      <xdr:row>58</xdr:row>
      <xdr:rowOff>72713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16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75031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76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382,978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128354</xdr:rowOff>
    </xdr:from>
    <xdr:to>
      <xdr:col>24</xdr:col>
      <xdr:colOff>152400</xdr:colOff>
      <xdr:row>50</xdr:row>
      <xdr:rowOff>128354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0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133993</xdr:rowOff>
    </xdr:from>
    <xdr:to>
      <xdr:col>24</xdr:col>
      <xdr:colOff>63500</xdr:colOff>
      <xdr:row>57</xdr:row>
      <xdr:rowOff>56245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35193"/>
          <a:ext cx="838200" cy="9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3363</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151936</xdr:rowOff>
    </xdr:from>
    <xdr:to>
      <xdr:col>24</xdr:col>
      <xdr:colOff>114300</xdr:colOff>
      <xdr:row>57</xdr:row>
      <xdr:rowOff>82086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133993</xdr:rowOff>
    </xdr:from>
    <xdr:to>
      <xdr:col>19</xdr:col>
      <xdr:colOff>177800</xdr:colOff>
      <xdr:row>56</xdr:row>
      <xdr:rowOff>140016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35193"/>
          <a:ext cx="889000" cy="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151769</xdr:rowOff>
    </xdr:from>
    <xdr:to>
      <xdr:col>20</xdr:col>
      <xdr:colOff>38100</xdr:colOff>
      <xdr:row>57</xdr:row>
      <xdr:rowOff>81919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73046</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38552</xdr:rowOff>
    </xdr:from>
    <xdr:to>
      <xdr:col>15</xdr:col>
      <xdr:colOff>50800</xdr:colOff>
      <xdr:row>56</xdr:row>
      <xdr:rowOff>140016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68302"/>
          <a:ext cx="889000" cy="27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166258</xdr:rowOff>
    </xdr:from>
    <xdr:to>
      <xdr:col>15</xdr:col>
      <xdr:colOff>101600</xdr:colOff>
      <xdr:row>57</xdr:row>
      <xdr:rowOff>96408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87535</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38552</xdr:rowOff>
    </xdr:from>
    <xdr:to>
      <xdr:col>10</xdr:col>
      <xdr:colOff>114300</xdr:colOff>
      <xdr:row>57</xdr:row>
      <xdr:rowOff>101932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68302"/>
          <a:ext cx="889000" cy="40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139962</xdr:rowOff>
    </xdr:from>
    <xdr:to>
      <xdr:col>10</xdr:col>
      <xdr:colOff>165100</xdr:colOff>
      <xdr:row>55</xdr:row>
      <xdr:rowOff>70112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86639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47142</xdr:rowOff>
    </xdr:from>
    <xdr:to>
      <xdr:col>6</xdr:col>
      <xdr:colOff>38100</xdr:colOff>
      <xdr:row>57</xdr:row>
      <xdr:rowOff>148742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1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165269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9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5445</xdr:rowOff>
    </xdr:from>
    <xdr:to>
      <xdr:col>24</xdr:col>
      <xdr:colOff>114300</xdr:colOff>
      <xdr:row>57</xdr:row>
      <xdr:rowOff>107045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155322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83193</xdr:rowOff>
    </xdr:from>
    <xdr:to>
      <xdr:col>20</xdr:col>
      <xdr:colOff>38100</xdr:colOff>
      <xdr:row>57</xdr:row>
      <xdr:rowOff>13343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8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29870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5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89216</xdr:rowOff>
    </xdr:from>
    <xdr:to>
      <xdr:col>15</xdr:col>
      <xdr:colOff>101600</xdr:colOff>
      <xdr:row>57</xdr:row>
      <xdr:rowOff>19366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9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35893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65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159202</xdr:rowOff>
    </xdr:from>
    <xdr:to>
      <xdr:col>10</xdr:col>
      <xdr:colOff>165100</xdr:colOff>
      <xdr:row>55</xdr:row>
      <xdr:rowOff>89352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1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80479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1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51132</xdr:rowOff>
    </xdr:from>
    <xdr:to>
      <xdr:col>6</xdr:col>
      <xdr:colOff>38100</xdr:colOff>
      <xdr:row>57</xdr:row>
      <xdr:rowOff>152732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143859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1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43252</xdr:rowOff>
    </xdr:from>
    <xdr:to>
      <xdr:col>24</xdr:col>
      <xdr:colOff>62865</xdr:colOff>
      <xdr:row>78</xdr:row>
      <xdr:rowOff>81700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44752"/>
          <a:ext cx="1270" cy="1410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85527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8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81700</xdr:rowOff>
    </xdr:from>
    <xdr:to>
      <xdr:col>24</xdr:col>
      <xdr:colOff>152400</xdr:colOff>
      <xdr:row>78</xdr:row>
      <xdr:rowOff>81700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161379</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1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266,860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43252</xdr:rowOff>
    </xdr:from>
    <xdr:to>
      <xdr:col>24</xdr:col>
      <xdr:colOff>152400</xdr:colOff>
      <xdr:row>70</xdr:row>
      <xdr:rowOff>43252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4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148724</xdr:rowOff>
    </xdr:from>
    <xdr:to>
      <xdr:col>24</xdr:col>
      <xdr:colOff>63500</xdr:colOff>
      <xdr:row>76</xdr:row>
      <xdr:rowOff>74124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07474"/>
          <a:ext cx="838200" cy="9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66079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533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43202</xdr:rowOff>
    </xdr:from>
    <xdr:to>
      <xdr:col>24</xdr:col>
      <xdr:colOff>114300</xdr:colOff>
      <xdr:row>75</xdr:row>
      <xdr:rowOff>144802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20393</xdr:rowOff>
    </xdr:from>
    <xdr:to>
      <xdr:col>19</xdr:col>
      <xdr:colOff>177800</xdr:colOff>
      <xdr:row>76</xdr:row>
      <xdr:rowOff>74124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50593"/>
          <a:ext cx="889000" cy="5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163108</xdr:rowOff>
    </xdr:from>
    <xdr:to>
      <xdr:col>20</xdr:col>
      <xdr:colOff>38100</xdr:colOff>
      <xdr:row>76</xdr:row>
      <xdr:rowOff>93258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109785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797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20393</xdr:rowOff>
    </xdr:from>
    <xdr:to>
      <xdr:col>15</xdr:col>
      <xdr:colOff>50800</xdr:colOff>
      <xdr:row>77</xdr:row>
      <xdr:rowOff>42839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50593"/>
          <a:ext cx="889000" cy="19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61044</xdr:rowOff>
    </xdr:from>
    <xdr:to>
      <xdr:col>15</xdr:col>
      <xdr:colOff>101600</xdr:colOff>
      <xdr:row>75</xdr:row>
      <xdr:rowOff>162644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1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7721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69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42839</xdr:rowOff>
    </xdr:from>
    <xdr:to>
      <xdr:col>10</xdr:col>
      <xdr:colOff>114300</xdr:colOff>
      <xdr:row>78</xdr:row>
      <xdr:rowOff>17442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4489"/>
          <a:ext cx="889000" cy="14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160745</xdr:rowOff>
    </xdr:from>
    <xdr:to>
      <xdr:col>10</xdr:col>
      <xdr:colOff>165100</xdr:colOff>
      <xdr:row>77</xdr:row>
      <xdr:rowOff>90895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107423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6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48177</xdr:rowOff>
    </xdr:from>
    <xdr:to>
      <xdr:col>6</xdr:col>
      <xdr:colOff>38100</xdr:colOff>
      <xdr:row>77</xdr:row>
      <xdr:rowOff>149777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166304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2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97924</xdr:rowOff>
    </xdr:from>
    <xdr:to>
      <xdr:col>24</xdr:col>
      <xdr:colOff>114300</xdr:colOff>
      <xdr:row>76</xdr:row>
      <xdr:rowOff>28074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5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76351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23324</xdr:rowOff>
    </xdr:from>
    <xdr:to>
      <xdr:col>20</xdr:col>
      <xdr:colOff>38100</xdr:colOff>
      <xdr:row>76</xdr:row>
      <xdr:rowOff>124924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5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116051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4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141043</xdr:rowOff>
    </xdr:from>
    <xdr:to>
      <xdr:col>15</xdr:col>
      <xdr:colOff>101600</xdr:colOff>
      <xdr:row>76</xdr:row>
      <xdr:rowOff>71193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9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62320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92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163489</xdr:rowOff>
    </xdr:from>
    <xdr:to>
      <xdr:col>10</xdr:col>
      <xdr:colOff>165100</xdr:colOff>
      <xdr:row>77</xdr:row>
      <xdr:rowOff>93639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84766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8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138092</xdr:rowOff>
    </xdr:from>
    <xdr:to>
      <xdr:col>6</xdr:col>
      <xdr:colOff>38100</xdr:colOff>
      <xdr:row>78</xdr:row>
      <xdr:rowOff>68242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59369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3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138615</xdr:rowOff>
    </xdr:from>
    <xdr:to>
      <xdr:col>24</xdr:col>
      <xdr:colOff>62865</xdr:colOff>
      <xdr:row>98</xdr:row>
      <xdr:rowOff>29648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97665"/>
          <a:ext cx="1270" cy="143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33475</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3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29648</xdr:rowOff>
    </xdr:from>
    <xdr:to>
      <xdr:col>24</xdr:col>
      <xdr:colOff>152400</xdr:colOff>
      <xdr:row>98</xdr:row>
      <xdr:rowOff>29648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31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85292</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72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138615</xdr:rowOff>
    </xdr:from>
    <xdr:to>
      <xdr:col>24</xdr:col>
      <xdr:colOff>152400</xdr:colOff>
      <xdr:row>89</xdr:row>
      <xdr:rowOff>138615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97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138615</xdr:rowOff>
    </xdr:from>
    <xdr:to>
      <xdr:col>24</xdr:col>
      <xdr:colOff>63500</xdr:colOff>
      <xdr:row>90</xdr:row>
      <xdr:rowOff>71653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397665"/>
          <a:ext cx="838200" cy="10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153091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6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3214</xdr:rowOff>
    </xdr:from>
    <xdr:to>
      <xdr:col>24</xdr:col>
      <xdr:colOff>114300</xdr:colOff>
      <xdr:row>95</xdr:row>
      <xdr:rowOff>104814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9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71653</xdr:rowOff>
    </xdr:from>
    <xdr:to>
      <xdr:col>19</xdr:col>
      <xdr:colOff>177800</xdr:colOff>
      <xdr:row>93</xdr:row>
      <xdr:rowOff>10522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502153"/>
          <a:ext cx="889000" cy="45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130829</xdr:rowOff>
    </xdr:from>
    <xdr:to>
      <xdr:col>20</xdr:col>
      <xdr:colOff>38100</xdr:colOff>
      <xdr:row>95</xdr:row>
      <xdr:rowOff>60979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4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52106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3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10522</xdr:rowOff>
    </xdr:from>
    <xdr:to>
      <xdr:col>15</xdr:col>
      <xdr:colOff>50800</xdr:colOff>
      <xdr:row>95</xdr:row>
      <xdr:rowOff>86207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5955372"/>
          <a:ext cx="889000" cy="41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167120</xdr:rowOff>
    </xdr:from>
    <xdr:to>
      <xdr:col>15</xdr:col>
      <xdr:colOff>101600</xdr:colOff>
      <xdr:row>95</xdr:row>
      <xdr:rowOff>97270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88397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7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62091</xdr:rowOff>
    </xdr:from>
    <xdr:to>
      <xdr:col>10</xdr:col>
      <xdr:colOff>114300</xdr:colOff>
      <xdr:row>95</xdr:row>
      <xdr:rowOff>86207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349841"/>
          <a:ext cx="889000" cy="2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142126</xdr:rowOff>
    </xdr:from>
    <xdr:to>
      <xdr:col>10</xdr:col>
      <xdr:colOff>165100</xdr:colOff>
      <xdr:row>96</xdr:row>
      <xdr:rowOff>72276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42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63403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2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154660</xdr:rowOff>
    </xdr:from>
    <xdr:to>
      <xdr:col>6</xdr:col>
      <xdr:colOff>38100</xdr:colOff>
      <xdr:row>96</xdr:row>
      <xdr:rowOff>84810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44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75937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3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87815</xdr:rowOff>
    </xdr:from>
    <xdr:to>
      <xdr:col>24</xdr:col>
      <xdr:colOff>114300</xdr:colOff>
      <xdr:row>90</xdr:row>
      <xdr:rowOff>17965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34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40842</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299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20853</xdr:rowOff>
    </xdr:from>
    <xdr:to>
      <xdr:col>20</xdr:col>
      <xdr:colOff>38100</xdr:colOff>
      <xdr:row>90</xdr:row>
      <xdr:rowOff>122453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45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88</xdr:row>
      <xdr:rowOff>138980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22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131172</xdr:rowOff>
    </xdr:from>
    <xdr:to>
      <xdr:col>15</xdr:col>
      <xdr:colOff>101600</xdr:colOff>
      <xdr:row>93</xdr:row>
      <xdr:rowOff>61322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9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77849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6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35407</xdr:rowOff>
    </xdr:from>
    <xdr:to>
      <xdr:col>10</xdr:col>
      <xdr:colOff>165100</xdr:colOff>
      <xdr:row>95</xdr:row>
      <xdr:rowOff>137007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32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153534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09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11291</xdr:rowOff>
    </xdr:from>
    <xdr:to>
      <xdr:col>6</xdr:col>
      <xdr:colOff>38100</xdr:colOff>
      <xdr:row>95</xdr:row>
      <xdr:rowOff>112891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29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129418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07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48260</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91760"/>
          <a:ext cx="127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166387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6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48260</xdr:rowOff>
    </xdr:from>
    <xdr:to>
      <xdr:col>55</xdr:col>
      <xdr:colOff>88900</xdr:colOff>
      <xdr:row>30</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91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88102</xdr:rowOff>
    </xdr:from>
    <xdr:to>
      <xdr:col>55</xdr:col>
      <xdr:colOff>0</xdr:colOff>
      <xdr:row>39</xdr:row>
      <xdr:rowOff>88428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774652"/>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100673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728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77796</xdr:rowOff>
    </xdr:from>
    <xdr:to>
      <xdr:col>55</xdr:col>
      <xdr:colOff>50800</xdr:colOff>
      <xdr:row>38</xdr:row>
      <xdr:rowOff>7947</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85162</xdr:rowOff>
    </xdr:from>
    <xdr:to>
      <xdr:col>50</xdr:col>
      <xdr:colOff>114300</xdr:colOff>
      <xdr:row>39</xdr:row>
      <xdr:rowOff>88428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771712"/>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95431</xdr:rowOff>
    </xdr:from>
    <xdr:to>
      <xdr:col>50</xdr:col>
      <xdr:colOff>165100</xdr:colOff>
      <xdr:row>38</xdr:row>
      <xdr:rowOff>25581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42108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65568</xdr:rowOff>
    </xdr:from>
    <xdr:to>
      <xdr:col>45</xdr:col>
      <xdr:colOff>177800</xdr:colOff>
      <xdr:row>39</xdr:row>
      <xdr:rowOff>85162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5211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65568</xdr:rowOff>
    </xdr:from>
    <xdr:to>
      <xdr:col>41</xdr:col>
      <xdr:colOff>50800</xdr:colOff>
      <xdr:row>39</xdr:row>
      <xdr:rowOff>88755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752118"/>
          <a:ext cx="8890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36975</xdr:rowOff>
    </xdr:from>
    <xdr:to>
      <xdr:col>41</xdr:col>
      <xdr:colOff>101600</xdr:colOff>
      <xdr:row>37</xdr:row>
      <xdr:rowOff>138575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155102</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26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55916</xdr:rowOff>
    </xdr:from>
    <xdr:to>
      <xdr:col>36</xdr:col>
      <xdr:colOff>165100</xdr:colOff>
      <xdr:row>37</xdr:row>
      <xdr:rowOff>157516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2593</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7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37302</xdr:rowOff>
    </xdr:from>
    <xdr:to>
      <xdr:col>55</xdr:col>
      <xdr:colOff>50800</xdr:colOff>
      <xdr:row>39</xdr:row>
      <xdr:rowOff>138902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7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123679</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638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37628</xdr:rowOff>
    </xdr:from>
    <xdr:to>
      <xdr:col>50</xdr:col>
      <xdr:colOff>165100</xdr:colOff>
      <xdr:row>39</xdr:row>
      <xdr:rowOff>139228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72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130355</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8169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34362</xdr:rowOff>
    </xdr:from>
    <xdr:to>
      <xdr:col>46</xdr:col>
      <xdr:colOff>38100</xdr:colOff>
      <xdr:row>39</xdr:row>
      <xdr:rowOff>135962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127089</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81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14768</xdr:rowOff>
    </xdr:from>
    <xdr:to>
      <xdr:col>41</xdr:col>
      <xdr:colOff>101600</xdr:colOff>
      <xdr:row>39</xdr:row>
      <xdr:rowOff>116368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70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107495</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94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37955</xdr:rowOff>
    </xdr:from>
    <xdr:to>
      <xdr:col>36</xdr:col>
      <xdr:colOff>165100</xdr:colOff>
      <xdr:row>39</xdr:row>
      <xdr:rowOff>139555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130682</xdr:rowOff>
    </xdr:from>
    <xdr:ext cx="313932"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15333" y="6817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128708</xdr:rowOff>
    </xdr:from>
    <xdr:to>
      <xdr:col>54</xdr:col>
      <xdr:colOff>189865</xdr:colOff>
      <xdr:row>59</xdr:row>
      <xdr:rowOff>26943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658"/>
          <a:ext cx="1270" cy="1269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30770</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26943</xdr:rowOff>
    </xdr:from>
    <xdr:to>
      <xdr:col>55</xdr:col>
      <xdr:colOff>88900</xdr:colOff>
      <xdr:row>59</xdr:row>
      <xdr:rowOff>26943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75385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128708</xdr:rowOff>
    </xdr:from>
    <xdr:to>
      <xdr:col>55</xdr:col>
      <xdr:colOff>88900</xdr:colOff>
      <xdr:row>51</xdr:row>
      <xdr:rowOff>128708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146120</xdr:rowOff>
    </xdr:from>
    <xdr:to>
      <xdr:col>55</xdr:col>
      <xdr:colOff>0</xdr:colOff>
      <xdr:row>57</xdr:row>
      <xdr:rowOff>164979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918770"/>
          <a:ext cx="8382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110767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0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87890</xdr:rowOff>
    </xdr:from>
    <xdr:to>
      <xdr:col>55</xdr:col>
      <xdr:colOff>50800</xdr:colOff>
      <xdr:row>57</xdr:row>
      <xdr:rowOff>18040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130061</xdr:rowOff>
    </xdr:from>
    <xdr:to>
      <xdr:col>50</xdr:col>
      <xdr:colOff>114300</xdr:colOff>
      <xdr:row>57</xdr:row>
      <xdr:rowOff>146120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902711"/>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94444</xdr:rowOff>
    </xdr:from>
    <xdr:to>
      <xdr:col>50</xdr:col>
      <xdr:colOff>165100</xdr:colOff>
      <xdr:row>57</xdr:row>
      <xdr:rowOff>24594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41121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85884</xdr:rowOff>
    </xdr:from>
    <xdr:to>
      <xdr:col>45</xdr:col>
      <xdr:colOff>177800</xdr:colOff>
      <xdr:row>57</xdr:row>
      <xdr:rowOff>130061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858534"/>
          <a:ext cx="8890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113627</xdr:rowOff>
    </xdr:from>
    <xdr:to>
      <xdr:col>46</xdr:col>
      <xdr:colOff>38100</xdr:colOff>
      <xdr:row>57</xdr:row>
      <xdr:rowOff>43777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60304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85884</xdr:rowOff>
    </xdr:from>
    <xdr:to>
      <xdr:col>41</xdr:col>
      <xdr:colOff>50800</xdr:colOff>
      <xdr:row>57</xdr:row>
      <xdr:rowOff>127356</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858534"/>
          <a:ext cx="889000" cy="4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105149</xdr:rowOff>
    </xdr:from>
    <xdr:to>
      <xdr:col>41</xdr:col>
      <xdr:colOff>101600</xdr:colOff>
      <xdr:row>57</xdr:row>
      <xdr:rowOff>35299</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51826</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96291</xdr:rowOff>
    </xdr:from>
    <xdr:to>
      <xdr:col>36</xdr:col>
      <xdr:colOff>165100</xdr:colOff>
      <xdr:row>57</xdr:row>
      <xdr:rowOff>26441</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42968</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114179</xdr:rowOff>
    </xdr:from>
    <xdr:to>
      <xdr:col>55</xdr:col>
      <xdr:colOff>50800</xdr:colOff>
      <xdr:row>58</xdr:row>
      <xdr:rowOff>44329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8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92606</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86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95320</xdr:rowOff>
    </xdr:from>
    <xdr:to>
      <xdr:col>50</xdr:col>
      <xdr:colOff>165100</xdr:colOff>
      <xdr:row>58</xdr:row>
      <xdr:rowOff>25470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6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16597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96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79261</xdr:rowOff>
    </xdr:from>
    <xdr:to>
      <xdr:col>46</xdr:col>
      <xdr:colOff>38100</xdr:colOff>
      <xdr:row>58</xdr:row>
      <xdr:rowOff>9411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538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9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35084</xdr:rowOff>
    </xdr:from>
    <xdr:to>
      <xdr:col>41</xdr:col>
      <xdr:colOff>101600</xdr:colOff>
      <xdr:row>57</xdr:row>
      <xdr:rowOff>136684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0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127811</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76556</xdr:rowOff>
    </xdr:from>
    <xdr:to>
      <xdr:col>36</xdr:col>
      <xdr:colOff>165100</xdr:colOff>
      <xdr:row>58</xdr:row>
      <xdr:rowOff>6706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4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169283</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131204</xdr:rowOff>
    </xdr:from>
    <xdr:to>
      <xdr:col>54</xdr:col>
      <xdr:colOff>189865</xdr:colOff>
      <xdr:row>79</xdr:row>
      <xdr:rowOff>4750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1961254"/>
          <a:ext cx="1270" cy="158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8577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4750</xdr:rowOff>
    </xdr:from>
    <xdr:to>
      <xdr:col>55</xdr:col>
      <xdr:colOff>88900</xdr:colOff>
      <xdr:row>79</xdr:row>
      <xdr:rowOff>4750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77881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73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131204</xdr:rowOff>
    </xdr:from>
    <xdr:to>
      <xdr:col>55</xdr:col>
      <xdr:colOff>88900</xdr:colOff>
      <xdr:row>69</xdr:row>
      <xdr:rowOff>131204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196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54470</xdr:rowOff>
    </xdr:from>
    <xdr:to>
      <xdr:col>55</xdr:col>
      <xdr:colOff>0</xdr:colOff>
      <xdr:row>77</xdr:row>
      <xdr:rowOff>4141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084670"/>
          <a:ext cx="838200" cy="12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109123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39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130696</xdr:rowOff>
    </xdr:from>
    <xdr:to>
      <xdr:col>55</xdr:col>
      <xdr:colOff>50800</xdr:colOff>
      <xdr:row>77</xdr:row>
      <xdr:rowOff>60846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134080</xdr:rowOff>
    </xdr:from>
    <xdr:to>
      <xdr:col>50</xdr:col>
      <xdr:colOff>114300</xdr:colOff>
      <xdr:row>76</xdr:row>
      <xdr:rowOff>54470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2992830"/>
          <a:ext cx="889000" cy="9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83356</xdr:rowOff>
    </xdr:from>
    <xdr:to>
      <xdr:col>50</xdr:col>
      <xdr:colOff>165100</xdr:colOff>
      <xdr:row>77</xdr:row>
      <xdr:rowOff>13506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4633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134080</xdr:rowOff>
    </xdr:from>
    <xdr:to>
      <xdr:col>45</xdr:col>
      <xdr:colOff>177800</xdr:colOff>
      <xdr:row>76</xdr:row>
      <xdr:rowOff>69253</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2992830"/>
          <a:ext cx="889000" cy="10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87319</xdr:rowOff>
    </xdr:from>
    <xdr:to>
      <xdr:col>46</xdr:col>
      <xdr:colOff>38100</xdr:colOff>
      <xdr:row>77</xdr:row>
      <xdr:rowOff>17469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8596</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16694</xdr:rowOff>
    </xdr:from>
    <xdr:to>
      <xdr:col>41</xdr:col>
      <xdr:colOff>50800</xdr:colOff>
      <xdr:row>76</xdr:row>
      <xdr:rowOff>69253</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046894"/>
          <a:ext cx="889000" cy="5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72231</xdr:rowOff>
    </xdr:from>
    <xdr:to>
      <xdr:col>41</xdr:col>
      <xdr:colOff>101600</xdr:colOff>
      <xdr:row>77</xdr:row>
      <xdr:rowOff>2381</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164958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52019</xdr:rowOff>
    </xdr:from>
    <xdr:to>
      <xdr:col>36</xdr:col>
      <xdr:colOff>165100</xdr:colOff>
      <xdr:row>77</xdr:row>
      <xdr:rowOff>153619</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144746</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34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124791</xdr:rowOff>
    </xdr:from>
    <xdr:to>
      <xdr:col>55</xdr:col>
      <xdr:colOff>50800</xdr:colOff>
      <xdr:row>77</xdr:row>
      <xdr:rowOff>54941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147668</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00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3670</xdr:rowOff>
    </xdr:from>
    <xdr:to>
      <xdr:col>50</xdr:col>
      <xdr:colOff>165100</xdr:colOff>
      <xdr:row>76</xdr:row>
      <xdr:rowOff>105270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03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121797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80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83280</xdr:rowOff>
    </xdr:from>
    <xdr:to>
      <xdr:col>46</xdr:col>
      <xdr:colOff>38100</xdr:colOff>
      <xdr:row>76</xdr:row>
      <xdr:rowOff>13430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294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29957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71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18453</xdr:rowOff>
    </xdr:from>
    <xdr:to>
      <xdr:col>41</xdr:col>
      <xdr:colOff>101600</xdr:colOff>
      <xdr:row>76</xdr:row>
      <xdr:rowOff>120053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0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136580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82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137344</xdr:rowOff>
    </xdr:from>
    <xdr:to>
      <xdr:col>36</xdr:col>
      <xdr:colOff>165100</xdr:colOff>
      <xdr:row>76</xdr:row>
      <xdr:rowOff>67494</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29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84021</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77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168351</xdr:rowOff>
    </xdr:from>
    <xdr:to>
      <xdr:col>54</xdr:col>
      <xdr:colOff>189865</xdr:colOff>
      <xdr:row>99</xdr:row>
      <xdr:rowOff>64224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27401"/>
          <a:ext cx="1270" cy="161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68051</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4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64224</xdr:rowOff>
    </xdr:from>
    <xdr:to>
      <xdr:col>55</xdr:col>
      <xdr:colOff>88900</xdr:colOff>
      <xdr:row>99</xdr:row>
      <xdr:rowOff>64224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37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115028</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2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168351</xdr:rowOff>
    </xdr:from>
    <xdr:to>
      <xdr:col>55</xdr:col>
      <xdr:colOff>88900</xdr:colOff>
      <xdr:row>89</xdr:row>
      <xdr:rowOff>168351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2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141439</xdr:rowOff>
    </xdr:from>
    <xdr:to>
      <xdr:col>55</xdr:col>
      <xdr:colOff>0</xdr:colOff>
      <xdr:row>98</xdr:row>
      <xdr:rowOff>31293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600639"/>
          <a:ext cx="838200" cy="23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125086</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84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146659</xdr:rowOff>
    </xdr:from>
    <xdr:to>
      <xdr:col>55</xdr:col>
      <xdr:colOff>50800</xdr:colOff>
      <xdr:row>97</xdr:row>
      <xdr:rowOff>76809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31293</xdr:rowOff>
    </xdr:from>
    <xdr:to>
      <xdr:col>50</xdr:col>
      <xdr:colOff>114300</xdr:colOff>
      <xdr:row>98</xdr:row>
      <xdr:rowOff>37858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833393"/>
          <a:ext cx="889000" cy="6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127851</xdr:rowOff>
    </xdr:from>
    <xdr:to>
      <xdr:col>50</xdr:col>
      <xdr:colOff>165100</xdr:colOff>
      <xdr:row>97</xdr:row>
      <xdr:rowOff>58001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74528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90894</xdr:rowOff>
    </xdr:from>
    <xdr:to>
      <xdr:col>45</xdr:col>
      <xdr:colOff>177800</xdr:colOff>
      <xdr:row>98</xdr:row>
      <xdr:rowOff>37858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721544"/>
          <a:ext cx="889000" cy="1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129984</xdr:rowOff>
    </xdr:from>
    <xdr:to>
      <xdr:col>46</xdr:col>
      <xdr:colOff>38100</xdr:colOff>
      <xdr:row>97</xdr:row>
      <xdr:rowOff>60134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76661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90894</xdr:rowOff>
    </xdr:from>
    <xdr:to>
      <xdr:col>41</xdr:col>
      <xdr:colOff>50800</xdr:colOff>
      <xdr:row>99</xdr:row>
      <xdr:rowOff>125679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721544"/>
          <a:ext cx="889000" cy="37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117602</xdr:rowOff>
    </xdr:from>
    <xdr:to>
      <xdr:col>41</xdr:col>
      <xdr:colOff>101600</xdr:colOff>
      <xdr:row>97</xdr:row>
      <xdr:rowOff>47752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64279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62052</xdr:rowOff>
    </xdr:from>
    <xdr:to>
      <xdr:col>36</xdr:col>
      <xdr:colOff>165100</xdr:colOff>
      <xdr:row>97</xdr:row>
      <xdr:rowOff>163652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69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8729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46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90639</xdr:rowOff>
    </xdr:from>
    <xdr:to>
      <xdr:col>55</xdr:col>
      <xdr:colOff>50800</xdr:colOff>
      <xdr:row>97</xdr:row>
      <xdr:rowOff>20789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54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113516</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40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151943</xdr:rowOff>
    </xdr:from>
    <xdr:to>
      <xdr:col>50</xdr:col>
      <xdr:colOff>165100</xdr:colOff>
      <xdr:row>98</xdr:row>
      <xdr:rowOff>82093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78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73220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87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158508</xdr:rowOff>
    </xdr:from>
    <xdr:to>
      <xdr:col>46</xdr:col>
      <xdr:colOff>38100</xdr:colOff>
      <xdr:row>98</xdr:row>
      <xdr:rowOff>88658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78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79785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88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40094</xdr:rowOff>
    </xdr:from>
    <xdr:to>
      <xdr:col>41</xdr:col>
      <xdr:colOff>101600</xdr:colOff>
      <xdr:row>97</xdr:row>
      <xdr:rowOff>141694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6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132821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76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74879</xdr:rowOff>
    </xdr:from>
    <xdr:to>
      <xdr:col>36</xdr:col>
      <xdr:colOff>165100</xdr:colOff>
      <xdr:row>100</xdr:row>
      <xdr:rowOff>5029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704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167606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714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67147</xdr:rowOff>
    </xdr:from>
    <xdr:to>
      <xdr:col>85</xdr:col>
      <xdr:colOff>126364</xdr:colOff>
      <xdr:row>38</xdr:row>
      <xdr:rowOff>156736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10647"/>
          <a:ext cx="1269" cy="1461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160563</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156736</xdr:rowOff>
    </xdr:from>
    <xdr:to>
      <xdr:col>86</xdr:col>
      <xdr:colOff>25400</xdr:colOff>
      <xdr:row>38</xdr:row>
      <xdr:rowOff>156736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7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13824</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985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144,665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67147</xdr:rowOff>
    </xdr:from>
    <xdr:to>
      <xdr:col>86</xdr:col>
      <xdr:colOff>25400</xdr:colOff>
      <xdr:row>30</xdr:row>
      <xdr:rowOff>67147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1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85282</xdr:rowOff>
    </xdr:from>
    <xdr:to>
      <xdr:col>85</xdr:col>
      <xdr:colOff>127000</xdr:colOff>
      <xdr:row>38</xdr:row>
      <xdr:rowOff>91639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600382"/>
          <a:ext cx="838200" cy="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165726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3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142849</xdr:rowOff>
    </xdr:from>
    <xdr:to>
      <xdr:col>85</xdr:col>
      <xdr:colOff>177800</xdr:colOff>
      <xdr:row>38</xdr:row>
      <xdr:rowOff>72999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48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91639</xdr:rowOff>
    </xdr:from>
    <xdr:to>
      <xdr:col>81</xdr:col>
      <xdr:colOff>50800</xdr:colOff>
      <xdr:row>38</xdr:row>
      <xdr:rowOff>103679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606739"/>
          <a:ext cx="8890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156925</xdr:rowOff>
    </xdr:from>
    <xdr:to>
      <xdr:col>81</xdr:col>
      <xdr:colOff>101600</xdr:colOff>
      <xdr:row>38</xdr:row>
      <xdr:rowOff>87075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50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103602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27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74680</xdr:rowOff>
    </xdr:from>
    <xdr:to>
      <xdr:col>76</xdr:col>
      <xdr:colOff>114300</xdr:colOff>
      <xdr:row>38</xdr:row>
      <xdr:rowOff>103679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589780"/>
          <a:ext cx="889000" cy="2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157197</xdr:rowOff>
    </xdr:from>
    <xdr:to>
      <xdr:col>76</xdr:col>
      <xdr:colOff>165100</xdr:colOff>
      <xdr:row>38</xdr:row>
      <xdr:rowOff>87347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5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103874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2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74680</xdr:rowOff>
    </xdr:from>
    <xdr:to>
      <xdr:col>71</xdr:col>
      <xdr:colOff>177800</xdr:colOff>
      <xdr:row>38</xdr:row>
      <xdr:rowOff>102841</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589780"/>
          <a:ext cx="889000" cy="2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147933</xdr:rowOff>
    </xdr:from>
    <xdr:to>
      <xdr:col>72</xdr:col>
      <xdr:colOff>38100</xdr:colOff>
      <xdr:row>38</xdr:row>
      <xdr:rowOff>78084</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491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94610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26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163576</xdr:rowOff>
    </xdr:from>
    <xdr:to>
      <xdr:col>67</xdr:col>
      <xdr:colOff>101600</xdr:colOff>
      <xdr:row>38</xdr:row>
      <xdr:rowOff>93726</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50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110253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28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34482</xdr:rowOff>
    </xdr:from>
    <xdr:to>
      <xdr:col>85</xdr:col>
      <xdr:colOff>177800</xdr:colOff>
      <xdr:row>38</xdr:row>
      <xdr:rowOff>136082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54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121276</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46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40839</xdr:rowOff>
    </xdr:from>
    <xdr:to>
      <xdr:col>81</xdr:col>
      <xdr:colOff>101600</xdr:colOff>
      <xdr:row>38</xdr:row>
      <xdr:rowOff>142439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55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133566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64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52879</xdr:rowOff>
    </xdr:from>
    <xdr:to>
      <xdr:col>76</xdr:col>
      <xdr:colOff>165100</xdr:colOff>
      <xdr:row>38</xdr:row>
      <xdr:rowOff>154479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56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145606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66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23880</xdr:rowOff>
    </xdr:from>
    <xdr:to>
      <xdr:col>72</xdr:col>
      <xdr:colOff>38100</xdr:colOff>
      <xdr:row>38</xdr:row>
      <xdr:rowOff>125480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5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116607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63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52041</xdr:rowOff>
    </xdr:from>
    <xdr:to>
      <xdr:col>67</xdr:col>
      <xdr:colOff>101600</xdr:colOff>
      <xdr:row>38</xdr:row>
      <xdr:rowOff>153641</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56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144768</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65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28208</xdr:rowOff>
    </xdr:from>
    <xdr:to>
      <xdr:col>85</xdr:col>
      <xdr:colOff>126364</xdr:colOff>
      <xdr:row>59</xdr:row>
      <xdr:rowOff>45234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600708"/>
          <a:ext cx="1269" cy="1560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49061</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6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45234</xdr:rowOff>
    </xdr:from>
    <xdr:to>
      <xdr:col>86</xdr:col>
      <xdr:colOff>25400</xdr:colOff>
      <xdr:row>59</xdr:row>
      <xdr:rowOff>45234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146335</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375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178,242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28208</xdr:rowOff>
    </xdr:from>
    <xdr:to>
      <xdr:col>86</xdr:col>
      <xdr:colOff>25400</xdr:colOff>
      <xdr:row>50</xdr:row>
      <xdr:rowOff>28208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60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1789</xdr:rowOff>
    </xdr:from>
    <xdr:to>
      <xdr:col>85</xdr:col>
      <xdr:colOff>127000</xdr:colOff>
      <xdr:row>58</xdr:row>
      <xdr:rowOff>65645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5481300" y="9945889"/>
          <a:ext cx="838200" cy="6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47617</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648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24740</xdr:rowOff>
    </xdr:from>
    <xdr:to>
      <xdr:col>85</xdr:col>
      <xdr:colOff>177800</xdr:colOff>
      <xdr:row>57</xdr:row>
      <xdr:rowOff>126340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1789</xdr:rowOff>
    </xdr:from>
    <xdr:to>
      <xdr:col>81</xdr:col>
      <xdr:colOff>50800</xdr:colOff>
      <xdr:row>58</xdr:row>
      <xdr:rowOff>80547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945889"/>
          <a:ext cx="889000" cy="7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64636</xdr:rowOff>
    </xdr:from>
    <xdr:to>
      <xdr:col>81</xdr:col>
      <xdr:colOff>101600</xdr:colOff>
      <xdr:row>57</xdr:row>
      <xdr:rowOff>166236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11313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42915</xdr:rowOff>
    </xdr:from>
    <xdr:to>
      <xdr:col>76</xdr:col>
      <xdr:colOff>114300</xdr:colOff>
      <xdr:row>58</xdr:row>
      <xdr:rowOff>80547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3703300" y="9987015"/>
          <a:ext cx="8890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60640</xdr:rowOff>
    </xdr:from>
    <xdr:to>
      <xdr:col>76</xdr:col>
      <xdr:colOff>165100</xdr:colOff>
      <xdr:row>57</xdr:row>
      <xdr:rowOff>162240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7317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42915</xdr:rowOff>
    </xdr:from>
    <xdr:to>
      <xdr:col>71</xdr:col>
      <xdr:colOff>177800</xdr:colOff>
      <xdr:row>58</xdr:row>
      <xdr:rowOff>98127</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987015"/>
          <a:ext cx="8890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44683</xdr:rowOff>
    </xdr:from>
    <xdr:to>
      <xdr:col>72</xdr:col>
      <xdr:colOff>38100</xdr:colOff>
      <xdr:row>57</xdr:row>
      <xdr:rowOff>146283</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162810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94637</xdr:rowOff>
    </xdr:from>
    <xdr:to>
      <xdr:col>67</xdr:col>
      <xdr:colOff>101600</xdr:colOff>
      <xdr:row>58</xdr:row>
      <xdr:rowOff>24787</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41314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14845</xdr:rowOff>
    </xdr:from>
    <xdr:to>
      <xdr:col>85</xdr:col>
      <xdr:colOff>177800</xdr:colOff>
      <xdr:row>58</xdr:row>
      <xdr:rowOff>116445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95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164722</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93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122439</xdr:rowOff>
    </xdr:from>
    <xdr:to>
      <xdr:col>81</xdr:col>
      <xdr:colOff>101600</xdr:colOff>
      <xdr:row>58</xdr:row>
      <xdr:rowOff>52589</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89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43716</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29747</xdr:rowOff>
    </xdr:from>
    <xdr:to>
      <xdr:col>76</xdr:col>
      <xdr:colOff>165100</xdr:colOff>
      <xdr:row>58</xdr:row>
      <xdr:rowOff>131347</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97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122474</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1006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163565</xdr:rowOff>
    </xdr:from>
    <xdr:to>
      <xdr:col>72</xdr:col>
      <xdr:colOff>38100</xdr:colOff>
      <xdr:row>58</xdr:row>
      <xdr:rowOff>93715</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84842</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1002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47327</xdr:rowOff>
    </xdr:from>
    <xdr:to>
      <xdr:col>67</xdr:col>
      <xdr:colOff>101600</xdr:colOff>
      <xdr:row>58</xdr:row>
      <xdr:rowOff>148927</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9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140054</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08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59804</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32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6481</xdr:rowOff>
    </xdr:from>
    <xdr:ext cx="534377"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200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59804</xdr:rowOff>
    </xdr:from>
    <xdr:to>
      <xdr:col>86</xdr:col>
      <xdr:colOff>25400</xdr:colOff>
      <xdr:row>71</xdr:row>
      <xdr:rowOff>59804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3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59804</xdr:rowOff>
    </xdr:from>
    <xdr:to>
      <xdr:col>85</xdr:col>
      <xdr:colOff>127000</xdr:colOff>
      <xdr:row>73</xdr:row>
      <xdr:rowOff>131814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5481300" y="12232754"/>
          <a:ext cx="838200" cy="41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162538</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64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12661</xdr:rowOff>
    </xdr:from>
    <xdr:to>
      <xdr:col>85</xdr:col>
      <xdr:colOff>177800</xdr:colOff>
      <xdr:row>78</xdr:row>
      <xdr:rowOff>114261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131814</xdr:rowOff>
    </xdr:from>
    <xdr:to>
      <xdr:col>81</xdr:col>
      <xdr:colOff>50800</xdr:colOff>
      <xdr:row>75</xdr:row>
      <xdr:rowOff>65557</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2647664"/>
          <a:ext cx="889000" cy="27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32513</xdr:rowOff>
    </xdr:from>
    <xdr:to>
      <xdr:col>81</xdr:col>
      <xdr:colOff>101600</xdr:colOff>
      <xdr:row>78</xdr:row>
      <xdr:rowOff>134113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125240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49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65557</xdr:rowOff>
    </xdr:from>
    <xdr:to>
      <xdr:col>76</xdr:col>
      <xdr:colOff>114300</xdr:colOff>
      <xdr:row>75</xdr:row>
      <xdr:rowOff>102286</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3703300" y="12924307"/>
          <a:ext cx="8890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9880</xdr:rowOff>
    </xdr:from>
    <xdr:to>
      <xdr:col>76</xdr:col>
      <xdr:colOff>165100</xdr:colOff>
      <xdr:row>78</xdr:row>
      <xdr:rowOff>111480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102607</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4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102286</xdr:rowOff>
    </xdr:from>
    <xdr:to>
      <xdr:col>71</xdr:col>
      <xdr:colOff>177800</xdr:colOff>
      <xdr:row>77</xdr:row>
      <xdr:rowOff>42965</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2961036"/>
          <a:ext cx="889000" cy="28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90767</xdr:rowOff>
    </xdr:from>
    <xdr:to>
      <xdr:col>72</xdr:col>
      <xdr:colOff>38100</xdr:colOff>
      <xdr:row>78</xdr:row>
      <xdr:rowOff>20917</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12044</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8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91987</xdr:rowOff>
    </xdr:from>
    <xdr:to>
      <xdr:col>67</xdr:col>
      <xdr:colOff>101600</xdr:colOff>
      <xdr:row>78</xdr:row>
      <xdr:rowOff>22137</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29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13264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38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9004</xdr:rowOff>
    </xdr:from>
    <xdr:to>
      <xdr:col>85</xdr:col>
      <xdr:colOff>177800</xdr:colOff>
      <xdr:row>71</xdr:row>
      <xdr:rowOff>110604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218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133481</xdr:rowOff>
    </xdr:from>
    <xdr:ext cx="534377"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213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81014</xdr:rowOff>
    </xdr:from>
    <xdr:to>
      <xdr:col>81</xdr:col>
      <xdr:colOff>101600</xdr:colOff>
      <xdr:row>74</xdr:row>
      <xdr:rowOff>11164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25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27691</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14111" y="1237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14757</xdr:rowOff>
    </xdr:from>
    <xdr:to>
      <xdr:col>76</xdr:col>
      <xdr:colOff>165100</xdr:colOff>
      <xdr:row>75</xdr:row>
      <xdr:rowOff>116357</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287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132884</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25111" y="1264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51486</xdr:rowOff>
    </xdr:from>
    <xdr:to>
      <xdr:col>72</xdr:col>
      <xdr:colOff>38100</xdr:colOff>
      <xdr:row>75</xdr:row>
      <xdr:rowOff>153085</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2910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169613</xdr:rowOff>
    </xdr:from>
    <xdr:ext cx="534377"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36111" y="1268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163615</xdr:rowOff>
    </xdr:from>
    <xdr:to>
      <xdr:col>67</xdr:col>
      <xdr:colOff>101600</xdr:colOff>
      <xdr:row>77</xdr:row>
      <xdr:rowOff>93765</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1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110291</xdr:rowOff>
    </xdr:from>
    <xdr:ext cx="469744"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79428" y="1296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4" name="公債費グラフ枠">
          <a:extLst>
            <a:ext uri="{FF2B5EF4-FFF2-40B4-BE49-F238E27FC236}">
              <a16:creationId xmlns:a16="http://schemas.microsoft.com/office/drawing/2014/main" id="{00000000-0008-0000-0700-0000B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103048</xdr:rowOff>
    </xdr:from>
    <xdr:to>
      <xdr:col>85</xdr:col>
      <xdr:colOff>126364</xdr:colOff>
      <xdr:row>98</xdr:row>
      <xdr:rowOff>5245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6317595" y="15533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9072</xdr:rowOff>
    </xdr:from>
    <xdr:ext cx="534377" cy="259045"/>
    <xdr:sp macro="" textlink="">
      <xdr:nvSpPr>
        <xdr:cNvPr id="696" name="公債費最小値テキスト">
          <a:extLst>
            <a:ext uri="{FF2B5EF4-FFF2-40B4-BE49-F238E27FC236}">
              <a16:creationId xmlns:a16="http://schemas.microsoft.com/office/drawing/2014/main" id="{00000000-0008-0000-0700-0000B8020000}"/>
            </a:ext>
          </a:extLst>
        </xdr:cNvPr>
        <xdr:cNvSpPr txBox="1"/>
      </xdr:nvSpPr>
      <xdr:spPr>
        <a:xfrm>
          <a:off x="16370300" y="1681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5245</xdr:rowOff>
    </xdr:from>
    <xdr:to>
      <xdr:col>86</xdr:col>
      <xdr:colOff>25400</xdr:colOff>
      <xdr:row>98</xdr:row>
      <xdr:rowOff>5245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6807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49725</xdr:rowOff>
    </xdr:from>
    <xdr:ext cx="599010" cy="259045"/>
    <xdr:sp macro="" textlink="">
      <xdr:nvSpPr>
        <xdr:cNvPr id="698" name="公債費最大値テキスト">
          <a:extLst>
            <a:ext uri="{FF2B5EF4-FFF2-40B4-BE49-F238E27FC236}">
              <a16:creationId xmlns:a16="http://schemas.microsoft.com/office/drawing/2014/main" id="{00000000-0008-0000-0700-0000BA020000}"/>
            </a:ext>
          </a:extLst>
        </xdr:cNvPr>
        <xdr:cNvSpPr txBox="1"/>
      </xdr:nvSpPr>
      <xdr:spPr>
        <a:xfrm>
          <a:off x="16370300" y="153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103048</xdr:rowOff>
    </xdr:from>
    <xdr:to>
      <xdr:col>86</xdr:col>
      <xdr:colOff>25400</xdr:colOff>
      <xdr:row>90</xdr:row>
      <xdr:rowOff>103048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5533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53366</xdr:rowOff>
    </xdr:from>
    <xdr:to>
      <xdr:col>85</xdr:col>
      <xdr:colOff>127000</xdr:colOff>
      <xdr:row>96</xdr:row>
      <xdr:rowOff>84162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5481300" y="16512566"/>
          <a:ext cx="8382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145890</xdr:rowOff>
    </xdr:from>
    <xdr:ext cx="534377" cy="259045"/>
    <xdr:sp macro="" textlink="">
      <xdr:nvSpPr>
        <xdr:cNvPr id="701" name="公債費平均値テキスト">
          <a:extLst>
            <a:ext uri="{FF2B5EF4-FFF2-40B4-BE49-F238E27FC236}">
              <a16:creationId xmlns:a16="http://schemas.microsoft.com/office/drawing/2014/main" id="{00000000-0008-0000-0700-0000BD020000}"/>
            </a:ext>
          </a:extLst>
        </xdr:cNvPr>
        <xdr:cNvSpPr txBox="1"/>
      </xdr:nvSpPr>
      <xdr:spPr>
        <a:xfrm>
          <a:off x="16370300" y="16090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123013</xdr:rowOff>
    </xdr:from>
    <xdr:to>
      <xdr:col>85</xdr:col>
      <xdr:colOff>177800</xdr:colOff>
      <xdr:row>95</xdr:row>
      <xdr:rowOff>53163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6268700" y="1623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84162</xdr:rowOff>
    </xdr:from>
    <xdr:to>
      <xdr:col>81</xdr:col>
      <xdr:colOff>50800</xdr:colOff>
      <xdr:row>96</xdr:row>
      <xdr:rowOff>114427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4592300" y="16543362"/>
          <a:ext cx="889000" cy="3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137300</xdr:rowOff>
    </xdr:from>
    <xdr:to>
      <xdr:col>81</xdr:col>
      <xdr:colOff>101600</xdr:colOff>
      <xdr:row>95</xdr:row>
      <xdr:rowOff>67450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54305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83977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02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114427</xdr:rowOff>
    </xdr:from>
    <xdr:to>
      <xdr:col>76</xdr:col>
      <xdr:colOff>114300</xdr:colOff>
      <xdr:row>96</xdr:row>
      <xdr:rowOff>126315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3703300" y="16573627"/>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143129</xdr:rowOff>
    </xdr:from>
    <xdr:to>
      <xdr:col>76</xdr:col>
      <xdr:colOff>165100</xdr:colOff>
      <xdr:row>95</xdr:row>
      <xdr:rowOff>73279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4541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89806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03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126315</xdr:rowOff>
    </xdr:from>
    <xdr:to>
      <xdr:col>71</xdr:col>
      <xdr:colOff>177800</xdr:colOff>
      <xdr:row>96</xdr:row>
      <xdr:rowOff>126873</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flipV="1">
          <a:off x="12814300" y="16585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154127</xdr:rowOff>
    </xdr:from>
    <xdr:to>
      <xdr:col>72</xdr:col>
      <xdr:colOff>38100</xdr:colOff>
      <xdr:row>95</xdr:row>
      <xdr:rowOff>84277</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3652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100804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0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25349</xdr:rowOff>
    </xdr:from>
    <xdr:to>
      <xdr:col>67</xdr:col>
      <xdr:colOff>101600</xdr:colOff>
      <xdr:row>95</xdr:row>
      <xdr:rowOff>126949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2763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143476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08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2566</xdr:rowOff>
    </xdr:from>
    <xdr:to>
      <xdr:col>85</xdr:col>
      <xdr:colOff>177800</xdr:colOff>
      <xdr:row>96</xdr:row>
      <xdr:rowOff>104166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6268700" y="1646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152443</xdr:rowOff>
    </xdr:from>
    <xdr:ext cx="534377" cy="259045"/>
    <xdr:sp macro="" textlink="">
      <xdr:nvSpPr>
        <xdr:cNvPr id="720" name="公債費該当値テキスト">
          <a:extLst>
            <a:ext uri="{FF2B5EF4-FFF2-40B4-BE49-F238E27FC236}">
              <a16:creationId xmlns:a16="http://schemas.microsoft.com/office/drawing/2014/main" id="{00000000-0008-0000-0700-0000D0020000}"/>
            </a:ext>
          </a:extLst>
        </xdr:cNvPr>
        <xdr:cNvSpPr txBox="1"/>
      </xdr:nvSpPr>
      <xdr:spPr>
        <a:xfrm>
          <a:off x="16370300" y="1644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33362</xdr:rowOff>
    </xdr:from>
    <xdr:to>
      <xdr:col>81</xdr:col>
      <xdr:colOff>101600</xdr:colOff>
      <xdr:row>96</xdr:row>
      <xdr:rowOff>134962</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5430500" y="1649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126089</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5214111" y="1658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63627</xdr:rowOff>
    </xdr:from>
    <xdr:to>
      <xdr:col>76</xdr:col>
      <xdr:colOff>165100</xdr:colOff>
      <xdr:row>96</xdr:row>
      <xdr:rowOff>165227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4541500" y="165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156354</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4325111" y="166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75515</xdr:rowOff>
    </xdr:from>
    <xdr:to>
      <xdr:col>72</xdr:col>
      <xdr:colOff>38100</xdr:colOff>
      <xdr:row>97</xdr:row>
      <xdr:rowOff>5665</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3652500" y="1653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168242</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3436111" y="1662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76073</xdr:rowOff>
    </xdr:from>
    <xdr:to>
      <xdr:col>67</xdr:col>
      <xdr:colOff>101600</xdr:colOff>
      <xdr:row>97</xdr:row>
      <xdr:rowOff>6223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27635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168800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2547111" y="1662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65913</xdr:rowOff>
    </xdr:from>
    <xdr:to>
      <xdr:col>116</xdr:col>
      <xdr:colOff>62864</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380863"/>
          <a:ext cx="1269" cy="1350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70756</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757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12590</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15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65913</xdr:rowOff>
    </xdr:from>
    <xdr:to>
      <xdr:col>116</xdr:col>
      <xdr:colOff>152400</xdr:colOff>
      <xdr:row>31</xdr:row>
      <xdr:rowOff>65913</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38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159656</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5033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136779</xdr:rowOff>
    </xdr:from>
    <xdr:to>
      <xdr:col>116</xdr:col>
      <xdr:colOff>114300</xdr:colOff>
      <xdr:row>39</xdr:row>
      <xdr:rowOff>66929</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6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153670</xdr:rowOff>
    </xdr:from>
    <xdr:to>
      <xdr:col>112</xdr:col>
      <xdr:colOff>38100</xdr:colOff>
      <xdr:row>39</xdr:row>
      <xdr:rowOff>83820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66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100347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66333" y="6443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159512</xdr:rowOff>
    </xdr:from>
    <xdr:to>
      <xdr:col>107</xdr:col>
      <xdr:colOff>101600</xdr:colOff>
      <xdr:row>39</xdr:row>
      <xdr:rowOff>89662</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67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106189</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77333" y="6449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148590</xdr:rowOff>
    </xdr:from>
    <xdr:to>
      <xdr:col>102</xdr:col>
      <xdr:colOff>165100</xdr:colOff>
      <xdr:row>39</xdr:row>
      <xdr:rowOff>78740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66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95267</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438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161544</xdr:rowOff>
    </xdr:from>
    <xdr:to>
      <xdr:col>98</xdr:col>
      <xdr:colOff>38100</xdr:colOff>
      <xdr:row>39</xdr:row>
      <xdr:rowOff>91694</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67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108221</xdr:rowOff>
    </xdr:from>
    <xdr:ext cx="313932"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99333" y="64518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115206</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630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611,238</a:t>
          </a:r>
          <a:r>
            <a:rPr kumimoji="1" lang="ja-JP" altLang="en-US" sz="1300">
              <a:latin typeface="ＭＳ Ｐゴシック" panose="020B0600070205080204" pitchFamily="50" charset="-128"/>
              <a:ea typeface="ＭＳ Ｐゴシック" panose="020B0600070205080204" pitchFamily="50" charset="-128"/>
            </a:rPr>
            <a:t>円となっている。主な構成項目のうち衛生費、災害復旧費は類似団体平均を上回っており、教育費、公債費は、類似団体平均を下回っている。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災害復旧費は、令和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月に発生した福島県沖を震源とする地震の災害復旧事業を実施したため、災害復旧費が住民一人当たり</a:t>
          </a:r>
          <a:r>
            <a:rPr kumimoji="1" lang="en-US" altLang="ja-JP" sz="1300">
              <a:latin typeface="ＭＳ Ｐゴシック" panose="020B0600070205080204" pitchFamily="50" charset="-128"/>
              <a:ea typeface="ＭＳ Ｐゴシック" panose="020B0600070205080204" pitchFamily="50" charset="-128"/>
            </a:rPr>
            <a:t>35,597</a:t>
          </a:r>
          <a:r>
            <a:rPr kumimoji="1" lang="ja-JP" altLang="en-US" sz="1300">
              <a:latin typeface="ＭＳ Ｐゴシック" panose="020B0600070205080204" pitchFamily="50" charset="-128"/>
              <a:ea typeface="ＭＳ Ｐゴシック" panose="020B0600070205080204" pitchFamily="50" charset="-128"/>
            </a:rPr>
            <a:t>円と前年度と比べて</a:t>
          </a:r>
          <a:r>
            <a:rPr kumimoji="1" lang="en-US" altLang="ja-JP" sz="1300">
              <a:latin typeface="ＭＳ Ｐゴシック" panose="020B0600070205080204" pitchFamily="50" charset="-128"/>
              <a:ea typeface="ＭＳ Ｐゴシック" panose="020B0600070205080204" pitchFamily="50" charset="-128"/>
            </a:rPr>
            <a:t>10,890</a:t>
          </a:r>
          <a:r>
            <a:rPr kumimoji="1" lang="ja-JP" altLang="en-US" sz="1300">
              <a:latin typeface="ＭＳ Ｐゴシック" panose="020B0600070205080204" pitchFamily="50" charset="-128"/>
              <a:ea typeface="ＭＳ Ｐゴシック" panose="020B0600070205080204" pitchFamily="50" charset="-128"/>
            </a:rPr>
            <a:t>円と大幅に増加している。</a:t>
          </a:r>
        </a:p>
        <a:p>
          <a:r>
            <a:rPr kumimoji="1" lang="ja-JP" altLang="en-US" sz="1300">
              <a:latin typeface="ＭＳ Ｐゴシック" panose="020B0600070205080204" pitchFamily="50" charset="-128"/>
              <a:ea typeface="ＭＳ Ｐゴシック" panose="020B0600070205080204" pitchFamily="50" charset="-128"/>
            </a:rPr>
            <a:t>　衛生費については、市立病院の運営開始に伴い、負担金や補助金が増加したこともあり、住民一人当たりのコストが類似団体を</a:t>
          </a:r>
          <a:r>
            <a:rPr kumimoji="1" lang="en-US" altLang="ja-JP" sz="1300">
              <a:latin typeface="ＭＳ Ｐゴシック" panose="020B0600070205080204" pitchFamily="50" charset="-128"/>
              <a:ea typeface="ＭＳ Ｐゴシック" panose="020B0600070205080204" pitchFamily="50" charset="-128"/>
            </a:rPr>
            <a:t>49,559</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令和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年度は、財政調整基金から</a:t>
          </a:r>
          <a:r>
            <a:rPr kumimoji="1" lang="en-US" altLang="ja-JP" sz="1200">
              <a:latin typeface="ＭＳ ゴシック" pitchFamily="49" charset="-128"/>
              <a:ea typeface="ＭＳ ゴシック" pitchFamily="49" charset="-128"/>
            </a:rPr>
            <a:t>892</a:t>
          </a:r>
          <a:r>
            <a:rPr kumimoji="1" lang="ja-JP" altLang="en-US" sz="1200">
              <a:latin typeface="ＭＳ ゴシック" pitchFamily="49" charset="-128"/>
              <a:ea typeface="ＭＳ ゴシック" pitchFamily="49" charset="-128"/>
            </a:rPr>
            <a:t>百万円の取り崩しを行ったことから、実質単年度収支が大きくマイナスとなった。令和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月に発生した福島県沖を震源とする地震に係る災害復旧事業や白石市外二町組合の解散伴う退職手当負担金等を支出したことが主な要因である。基金残高は、前年度末から約</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9</a:t>
          </a:r>
          <a:r>
            <a:rPr kumimoji="1" lang="ja-JP" altLang="en-US" sz="1200">
              <a:latin typeface="ＭＳ ゴシック" pitchFamily="49" charset="-128"/>
              <a:ea typeface="ＭＳ ゴシック" pitchFamily="49" charset="-128"/>
            </a:rPr>
            <a:t>千万円の減となっているが、今後大型の公共事業が予定され、基金の枯渇も懸念されることから、類似団体の状況などと比較しながら、財政運営をする必要がある。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連結実質赤字額は発生していない。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年度は一般会計黒字額が増加し、例年とほぼ同程度の水準となった。今後も適正な財政運営に努める。</a:t>
          </a:r>
        </a:p>
        <a:p>
          <a:r>
            <a:rPr kumimoji="1" lang="ja-JP" altLang="en-US" sz="1400">
              <a:latin typeface="ＭＳ ゴシック" pitchFamily="49" charset="-128"/>
              <a:ea typeface="ＭＳ ゴシック" pitchFamily="49" charset="-128"/>
            </a:rPr>
            <a:t>　特別会計、公営企業についても、引き続き健全な財政運営に努めていく。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20021468</v>
      </c>
      <c r="BO4" s="449"/>
      <c r="BP4" s="449"/>
      <c r="BQ4" s="449"/>
      <c r="BR4" s="449"/>
      <c r="BS4" s="449"/>
      <c r="BT4" s="449"/>
      <c r="BU4" s="450"/>
      <c r="BV4" s="448">
        <v>19835110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5.5</v>
      </c>
      <c r="CU4" s="589"/>
      <c r="CV4" s="589"/>
      <c r="CW4" s="589"/>
      <c r="CX4" s="589"/>
      <c r="CY4" s="589"/>
      <c r="CZ4" s="589"/>
      <c r="DA4" s="590"/>
      <c r="DB4" s="588">
        <v>4.0999999999999996</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19088323</v>
      </c>
      <c r="BO5" s="420"/>
      <c r="BP5" s="420"/>
      <c r="BQ5" s="420"/>
      <c r="BR5" s="420"/>
      <c r="BS5" s="420"/>
      <c r="BT5" s="420"/>
      <c r="BU5" s="421"/>
      <c r="BV5" s="419">
        <v>19258047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92.9</v>
      </c>
      <c r="CU5" s="417"/>
      <c r="CV5" s="417"/>
      <c r="CW5" s="417"/>
      <c r="CX5" s="417"/>
      <c r="CY5" s="417"/>
      <c r="CZ5" s="417"/>
      <c r="DA5" s="418"/>
      <c r="DB5" s="416">
        <v>92.4</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933145</v>
      </c>
      <c r="BO6" s="420"/>
      <c r="BP6" s="420"/>
      <c r="BQ6" s="420"/>
      <c r="BR6" s="420"/>
      <c r="BS6" s="420"/>
      <c r="BT6" s="420"/>
      <c r="BU6" s="421"/>
      <c r="BV6" s="419">
        <v>577063</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93.1</v>
      </c>
      <c r="CU6" s="563"/>
      <c r="CV6" s="563"/>
      <c r="CW6" s="563"/>
      <c r="CX6" s="563"/>
      <c r="CY6" s="563"/>
      <c r="CZ6" s="563"/>
      <c r="DA6" s="564"/>
      <c r="DB6" s="562">
        <v>93.8</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396843</v>
      </c>
      <c r="BO7" s="420"/>
      <c r="BP7" s="420"/>
      <c r="BQ7" s="420"/>
      <c r="BR7" s="420"/>
      <c r="BS7" s="420"/>
      <c r="BT7" s="420"/>
      <c r="BU7" s="421"/>
      <c r="BV7" s="419">
        <v>179030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9811674</v>
      </c>
      <c r="CU7" s="420"/>
      <c r="CV7" s="420"/>
      <c r="CW7" s="420"/>
      <c r="CX7" s="420"/>
      <c r="CY7" s="420"/>
      <c r="CZ7" s="420"/>
      <c r="DA7" s="421"/>
      <c r="DB7" s="419">
        <v>9788027</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536302</v>
      </c>
      <c r="BO8" s="420"/>
      <c r="BP8" s="420"/>
      <c r="BQ8" s="420"/>
      <c r="BR8" s="420"/>
      <c r="BS8" s="420"/>
      <c r="BT8" s="420"/>
      <c r="BU8" s="421"/>
      <c r="BV8" s="419">
        <v>398033</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0.49</v>
      </c>
      <c r="CU8" s="523"/>
      <c r="CV8" s="523"/>
      <c r="CW8" s="523"/>
      <c r="CX8" s="523"/>
      <c r="CY8" s="523"/>
      <c r="CZ8" s="523"/>
      <c r="DA8" s="524"/>
      <c r="DB8" s="522">
        <v>0.49</v>
      </c>
      <c r="DC8" s="523"/>
      <c r="DD8" s="523"/>
      <c r="DE8" s="523"/>
      <c r="DF8" s="523"/>
      <c r="DG8" s="523"/>
      <c r="DH8" s="523"/>
      <c r="DI8" s="524"/>
    </row>
    <row r="9" spans="1:119" ht="18.75" customHeight="1" thickBot="1" x14ac:dyDescent="0.2">
      <c r="A9" s="181"/>
      <c r="B9" s="551" t="s">
        <v>106</v>
      </c>
      <c r="C9" s="552"/>
      <c r="D9" s="552"/>
      <c r="E9" s="552"/>
      <c r="F9" s="552"/>
      <c r="G9" s="552"/>
      <c r="H9" s="552"/>
      <c r="I9" s="552"/>
      <c r="J9" s="552"/>
      <c r="K9" s="470"/>
      <c r="L9" s="553" t="s">
        <v>107</v>
      </c>
      <c r="M9" s="554"/>
      <c r="N9" s="554"/>
      <c r="O9" s="554"/>
      <c r="P9" s="554"/>
      <c r="Q9" s="555"/>
      <c r="R9" s="556">
        <v>32758</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138269</v>
      </c>
      <c r="BO9" s="420"/>
      <c r="BP9" s="420"/>
      <c r="BQ9" s="420"/>
      <c r="BR9" s="420"/>
      <c r="BS9" s="420"/>
      <c r="BT9" s="420"/>
      <c r="BU9" s="421"/>
      <c r="BV9" s="419">
        <v>-236028</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8.5</v>
      </c>
      <c r="CU9" s="417"/>
      <c r="CV9" s="417"/>
      <c r="CW9" s="417"/>
      <c r="CX9" s="417"/>
      <c r="CY9" s="417"/>
      <c r="CZ9" s="417"/>
      <c r="DA9" s="418"/>
      <c r="DB9" s="416">
        <v>8.4</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112</v>
      </c>
      <c r="M10" s="376"/>
      <c r="N10" s="376"/>
      <c r="O10" s="376"/>
      <c r="P10" s="376"/>
      <c r="Q10" s="377"/>
      <c r="R10" s="372">
        <v>35272</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90</v>
      </c>
      <c r="AV10" s="478"/>
      <c r="AW10" s="478"/>
      <c r="AX10" s="478"/>
      <c r="AY10" s="433" t="s">
        <v>114</v>
      </c>
      <c r="AZ10" s="434"/>
      <c r="BA10" s="434"/>
      <c r="BB10" s="434"/>
      <c r="BC10" s="434"/>
      <c r="BD10" s="434"/>
      <c r="BE10" s="434"/>
      <c r="BF10" s="434"/>
      <c r="BG10" s="434"/>
      <c r="BH10" s="434"/>
      <c r="BI10" s="434"/>
      <c r="BJ10" s="434"/>
      <c r="BK10" s="434"/>
      <c r="BL10" s="434"/>
      <c r="BM10" s="435"/>
      <c r="BN10" s="419">
        <v>122190</v>
      </c>
      <c r="BO10" s="420"/>
      <c r="BP10" s="420"/>
      <c r="BQ10" s="420"/>
      <c r="BR10" s="420"/>
      <c r="BS10" s="420"/>
      <c r="BT10" s="420"/>
      <c r="BU10" s="421"/>
      <c r="BV10" s="419">
        <v>3536</v>
      </c>
      <c r="BW10" s="420"/>
      <c r="BX10" s="420"/>
      <c r="BY10" s="420"/>
      <c r="BZ10" s="420"/>
      <c r="CA10" s="420"/>
      <c r="CB10" s="420"/>
      <c r="CC10" s="421"/>
      <c r="CD10" s="184" t="s">
        <v>115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116</v>
      </c>
      <c r="M11" s="381"/>
      <c r="N11" s="381"/>
      <c r="O11" s="381"/>
      <c r="P11" s="381"/>
      <c r="Q11" s="382"/>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6" t="s">
        <v>118</v>
      </c>
      <c r="AN11" s="376"/>
      <c r="AO11" s="376"/>
      <c r="AP11" s="376"/>
      <c r="AQ11" s="376"/>
      <c r="AR11" s="376"/>
      <c r="AS11" s="376"/>
      <c r="AT11" s="377"/>
      <c r="AU11" s="477" t="s">
        <v>90</v>
      </c>
      <c r="AV11" s="478"/>
      <c r="AW11" s="478"/>
      <c r="AX11" s="478"/>
      <c r="AY11" s="433" t="s">
        <v>119</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120</v>
      </c>
      <c r="CE11" s="379"/>
      <c r="CF11" s="379"/>
      <c r="CG11" s="379"/>
      <c r="CH11" s="379"/>
      <c r="CI11" s="379"/>
      <c r="CJ11" s="379"/>
      <c r="CK11" s="379"/>
      <c r="CL11" s="379"/>
      <c r="CM11" s="379"/>
      <c r="CN11" s="379"/>
      <c r="CO11" s="379"/>
      <c r="CP11" s="379"/>
      <c r="CQ11" s="379"/>
      <c r="CR11" s="379"/>
      <c r="CS11" s="460"/>
      <c r="CT11" s="522" t="s">
        <v>121</v>
      </c>
      <c r="CU11" s="523"/>
      <c r="CV11" s="523"/>
      <c r="CW11" s="523"/>
      <c r="CX11" s="523"/>
      <c r="CY11" s="523"/>
      <c r="CZ11" s="523"/>
      <c r="DA11" s="524"/>
      <c r="DB11" s="522" t="s">
        <v>121</v>
      </c>
      <c r="DC11" s="523"/>
      <c r="DD11" s="523"/>
      <c r="DE11" s="523"/>
      <c r="DF11" s="523"/>
      <c r="DG11" s="523"/>
      <c r="DH11" s="523"/>
      <c r="DI11" s="524"/>
    </row>
    <row r="12" spans="1:119" ht="18.75" customHeight="1" x14ac:dyDescent="0.15">
      <c r="A12" s="181"/>
      <c r="B12" s="525" t="s">
        <v>122</v>
      </c>
      <c r="C12" s="526"/>
      <c r="D12" s="526"/>
      <c r="E12" s="526"/>
      <c r="F12" s="526"/>
      <c r="G12" s="526"/>
      <c r="H12" s="526"/>
      <c r="I12" s="526"/>
      <c r="J12" s="526"/>
      <c r="K12" s="527"/>
      <c r="L12" s="534" t="s">
        <v>123</v>
      </c>
      <c r="M12" s="535"/>
      <c r="N12" s="535"/>
      <c r="O12" s="535"/>
      <c r="P12" s="535"/>
      <c r="Q12" s="536"/>
      <c r="R12" s="537">
        <v>31229</v>
      </c>
      <c r="S12" s="538"/>
      <c r="T12" s="538"/>
      <c r="U12" s="538"/>
      <c r="V12" s="539"/>
      <c r="W12" s="540" t="s">
        <v>1</v>
      </c>
      <c r="X12" s="478"/>
      <c r="Y12" s="478"/>
      <c r="Z12" s="478"/>
      <c r="AA12" s="478"/>
      <c r="AB12" s="541"/>
      <c r="AC12" s="542" t="s">
        <v>124</v>
      </c>
      <c r="AD12" s="543"/>
      <c r="AE12" s="543"/>
      <c r="AF12" s="543"/>
      <c r="AG12" s="544"/>
      <c r="AH12" s="542" t="s">
        <v>125</v>
      </c>
      <c r="AI12" s="543"/>
      <c r="AJ12" s="543"/>
      <c r="AK12" s="543"/>
      <c r="AL12" s="545"/>
      <c r="AM12" s="476" t="s">
        <v>126</v>
      </c>
      <c r="AN12" s="376"/>
      <c r="AO12" s="376"/>
      <c r="AP12" s="376"/>
      <c r="AQ12" s="376"/>
      <c r="AR12" s="376"/>
      <c r="AS12" s="376"/>
      <c r="AT12" s="377"/>
      <c r="AU12" s="477" t="s">
        <v>127</v>
      </c>
      <c r="AV12" s="478"/>
      <c r="AW12" s="478"/>
      <c r="AX12" s="478"/>
      <c r="AY12" s="433" t="s">
        <v>128</v>
      </c>
      <c r="AZ12" s="434"/>
      <c r="BA12" s="434"/>
      <c r="BB12" s="434"/>
      <c r="BC12" s="434"/>
      <c r="BD12" s="434"/>
      <c r="BE12" s="434"/>
      <c r="BF12" s="434"/>
      <c r="BG12" s="434"/>
      <c r="BH12" s="434"/>
      <c r="BI12" s="434"/>
      <c r="BJ12" s="434"/>
      <c r="BK12" s="434"/>
      <c r="BL12" s="434"/>
      <c r="BM12" s="435"/>
      <c r="BN12" s="419">
        <v>892000</v>
      </c>
      <c r="BO12" s="420"/>
      <c r="BP12" s="420"/>
      <c r="BQ12" s="420"/>
      <c r="BR12" s="420"/>
      <c r="BS12" s="420"/>
      <c r="BT12" s="420"/>
      <c r="BU12" s="421"/>
      <c r="BV12" s="419">
        <v>500000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121</v>
      </c>
      <c r="CU12" s="523"/>
      <c r="CV12" s="523"/>
      <c r="CW12" s="523"/>
      <c r="CX12" s="523"/>
      <c r="CY12" s="523"/>
      <c r="CZ12" s="523"/>
      <c r="DA12" s="524"/>
      <c r="DB12" s="522" t="s">
        <v>121</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130</v>
      </c>
      <c r="N13" s="504"/>
      <c r="O13" s="504"/>
      <c r="P13" s="504"/>
      <c r="Q13" s="505"/>
      <c r="R13" s="506">
        <v>30959</v>
      </c>
      <c r="S13" s="507"/>
      <c r="T13" s="507"/>
      <c r="U13" s="507"/>
      <c r="V13" s="508"/>
      <c r="W13" s="509" t="s">
        <v>131</v>
      </c>
      <c r="X13" s="405"/>
      <c r="Y13" s="405"/>
      <c r="Z13" s="405"/>
      <c r="AA13" s="405"/>
      <c r="AB13" s="406"/>
      <c r="AC13" s="372">
        <v>830</v>
      </c>
      <c r="AD13" s="373"/>
      <c r="AE13" s="373"/>
      <c r="AF13" s="373"/>
      <c r="AG13" s="374"/>
      <c r="AH13" s="372">
        <v>1111</v>
      </c>
      <c r="AI13" s="373"/>
      <c r="AJ13" s="373"/>
      <c r="AK13" s="373"/>
      <c r="AL13" s="432"/>
      <c r="AM13" s="476" t="s">
        <v>132</v>
      </c>
      <c r="AN13" s="376"/>
      <c r="AO13" s="376"/>
      <c r="AP13" s="376"/>
      <c r="AQ13" s="376"/>
      <c r="AR13" s="376"/>
      <c r="AS13" s="376"/>
      <c r="AT13" s="377"/>
      <c r="AU13" s="477" t="s">
        <v>127</v>
      </c>
      <c r="AV13" s="478"/>
      <c r="AW13" s="478"/>
      <c r="AX13" s="478"/>
      <c r="AY13" s="433" t="s">
        <v>133</v>
      </c>
      <c r="AZ13" s="434"/>
      <c r="BA13" s="434"/>
      <c r="BB13" s="434"/>
      <c r="BC13" s="434"/>
      <c r="BD13" s="434"/>
      <c r="BE13" s="434"/>
      <c r="BF13" s="434"/>
      <c r="BG13" s="434"/>
      <c r="BH13" s="434"/>
      <c r="BI13" s="434"/>
      <c r="BJ13" s="434"/>
      <c r="BK13" s="434"/>
      <c r="BL13" s="434"/>
      <c r="BM13" s="435"/>
      <c r="BN13" s="419">
        <v>-631541</v>
      </c>
      <c r="BO13" s="420"/>
      <c r="BP13" s="420"/>
      <c r="BQ13" s="420"/>
      <c r="BR13" s="420"/>
      <c r="BS13" s="420"/>
      <c r="BT13" s="420"/>
      <c r="BU13" s="421"/>
      <c r="BV13" s="419">
        <v>-732492</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3.7</v>
      </c>
      <c r="CU13" s="417"/>
      <c r="CV13" s="417"/>
      <c r="CW13" s="417"/>
      <c r="CX13" s="417"/>
      <c r="CY13" s="417"/>
      <c r="CZ13" s="417"/>
      <c r="DA13" s="418"/>
      <c r="DB13" s="416">
        <v>2.8</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31968</v>
      </c>
      <c r="S14" s="507"/>
      <c r="T14" s="507"/>
      <c r="U14" s="507"/>
      <c r="V14" s="508"/>
      <c r="W14" s="510"/>
      <c r="X14" s="408"/>
      <c r="Y14" s="408"/>
      <c r="Z14" s="408"/>
      <c r="AA14" s="408"/>
      <c r="AB14" s="409"/>
      <c r="AC14" s="499">
        <v>5.4</v>
      </c>
      <c r="AD14" s="500"/>
      <c r="AE14" s="500"/>
      <c r="AF14" s="500"/>
      <c r="AG14" s="501"/>
      <c r="AH14" s="499">
        <v>6.7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121</v>
      </c>
      <c r="CU14" s="517"/>
      <c r="CV14" s="517"/>
      <c r="CW14" s="517"/>
      <c r="CX14" s="517"/>
      <c r="CY14" s="517"/>
      <c r="CZ14" s="517"/>
      <c r="DA14" s="518"/>
      <c r="DB14" s="516" t="s">
        <v>121</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130</v>
      </c>
      <c r="N15" s="504"/>
      <c r="O15" s="504"/>
      <c r="P15" s="504"/>
      <c r="Q15" s="505"/>
      <c r="R15" s="506">
        <v>31700</v>
      </c>
      <c r="S15" s="507"/>
      <c r="T15" s="507"/>
      <c r="U15" s="507"/>
      <c r="V15" s="508"/>
      <c r="W15" s="509" t="s">
        <v>137</v>
      </c>
      <c r="X15" s="405"/>
      <c r="Y15" s="405"/>
      <c r="Z15" s="405"/>
      <c r="AA15" s="405"/>
      <c r="AB15" s="406"/>
      <c r="AC15" s="372">
        <v>5147</v>
      </c>
      <c r="AD15" s="373"/>
      <c r="AE15" s="373"/>
      <c r="AF15" s="373"/>
      <c r="AG15" s="374"/>
      <c r="AH15" s="372">
        <v>5631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4290509</v>
      </c>
      <c r="BO15" s="449"/>
      <c r="BP15" s="449"/>
      <c r="BQ15" s="449"/>
      <c r="BR15" s="449"/>
      <c r="BS15" s="449"/>
      <c r="BT15" s="449"/>
      <c r="BU15" s="450"/>
      <c r="BV15" s="448">
        <v>4270374</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33.700000000000003</v>
      </c>
      <c r="AD16" s="500"/>
      <c r="AE16" s="500"/>
      <c r="AF16" s="500"/>
      <c r="AG16" s="501"/>
      <c r="AH16" s="499">
        <v>33.9</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8650856</v>
      </c>
      <c r="BO16" s="420"/>
      <c r="BP16" s="420"/>
      <c r="BQ16" s="420"/>
      <c r="BR16" s="420"/>
      <c r="BS16" s="420"/>
      <c r="BT16" s="420"/>
      <c r="BU16" s="421"/>
      <c r="BV16" s="419">
        <v>8512247</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141</v>
      </c>
      <c r="S17" s="497"/>
      <c r="T17" s="497"/>
      <c r="U17" s="497"/>
      <c r="V17" s="498"/>
      <c r="W17" s="509" t="s">
        <v>144</v>
      </c>
      <c r="X17" s="405"/>
      <c r="Y17" s="405"/>
      <c r="Z17" s="405"/>
      <c r="AA17" s="405"/>
      <c r="AB17" s="406"/>
      <c r="AC17" s="372">
        <v>9293</v>
      </c>
      <c r="AD17" s="373"/>
      <c r="AE17" s="373"/>
      <c r="AF17" s="373"/>
      <c r="AG17" s="374"/>
      <c r="AH17" s="372">
        <v>9868</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5383508</v>
      </c>
      <c r="BO17" s="420"/>
      <c r="BP17" s="420"/>
      <c r="BQ17" s="420"/>
      <c r="BR17" s="420"/>
      <c r="BS17" s="420"/>
      <c r="BT17" s="420"/>
      <c r="BU17" s="421"/>
      <c r="BV17" s="419">
        <v>5380524</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146</v>
      </c>
      <c r="C18" s="470"/>
      <c r="D18" s="470"/>
      <c r="E18" s="471"/>
      <c r="F18" s="471"/>
      <c r="G18" s="471"/>
      <c r="H18" s="471"/>
      <c r="I18" s="471"/>
      <c r="J18" s="471"/>
      <c r="K18" s="471"/>
      <c r="L18" s="472">
        <v>286.48</v>
      </c>
      <c r="M18" s="472"/>
      <c r="N18" s="472"/>
      <c r="O18" s="472"/>
      <c r="P18" s="472"/>
      <c r="Q18" s="472"/>
      <c r="R18" s="473"/>
      <c r="S18" s="473"/>
      <c r="T18" s="473"/>
      <c r="U18" s="473"/>
      <c r="V18" s="474"/>
      <c r="W18" s="490"/>
      <c r="X18" s="491"/>
      <c r="Y18" s="491"/>
      <c r="Z18" s="491"/>
      <c r="AA18" s="491"/>
      <c r="AB18" s="515"/>
      <c r="AC18" s="389">
        <v>60.9</v>
      </c>
      <c r="AD18" s="390"/>
      <c r="AE18" s="390"/>
      <c r="AF18" s="390"/>
      <c r="AG18" s="475"/>
      <c r="AH18" s="389">
        <v>59.4</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9060442</v>
      </c>
      <c r="BO18" s="420"/>
      <c r="BP18" s="420"/>
      <c r="BQ18" s="420"/>
      <c r="BR18" s="420"/>
      <c r="BS18" s="420"/>
      <c r="BT18" s="420"/>
      <c r="BU18" s="421"/>
      <c r="BV18" s="419">
        <v>9032874</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148</v>
      </c>
      <c r="C19" s="470"/>
      <c r="D19" s="470"/>
      <c r="E19" s="471"/>
      <c r="F19" s="471"/>
      <c r="G19" s="471"/>
      <c r="H19" s="471"/>
      <c r="I19" s="471"/>
      <c r="J19" s="471"/>
      <c r="K19" s="471"/>
      <c r="L19" s="479">
        <v>114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14325113</v>
      </c>
      <c r="BO19" s="420"/>
      <c r="BP19" s="420"/>
      <c r="BQ19" s="420"/>
      <c r="BR19" s="420"/>
      <c r="BS19" s="420"/>
      <c r="BT19" s="420"/>
      <c r="BU19" s="421"/>
      <c r="BV19" s="419">
        <v>13820845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150</v>
      </c>
      <c r="C20" s="470"/>
      <c r="D20" s="470"/>
      <c r="E20" s="471"/>
      <c r="F20" s="471"/>
      <c r="G20" s="471"/>
      <c r="H20" s="471"/>
      <c r="I20" s="471"/>
      <c r="J20" s="471"/>
      <c r="K20" s="471"/>
      <c r="L20" s="479">
        <v>12518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10858996</v>
      </c>
      <c r="BO22" s="449"/>
      <c r="BP22" s="449"/>
      <c r="BQ22" s="449"/>
      <c r="BR22" s="449"/>
      <c r="BS22" s="449"/>
      <c r="BT22" s="449"/>
      <c r="BU22" s="450"/>
      <c r="BV22" s="448">
        <v>10716617</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8967268</v>
      </c>
      <c r="BO23" s="420"/>
      <c r="BP23" s="420"/>
      <c r="BQ23" s="420"/>
      <c r="BR23" s="420"/>
      <c r="BS23" s="420"/>
      <c r="BT23" s="420"/>
      <c r="BU23" s="421"/>
      <c r="BV23" s="419">
        <v>9191873</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160</v>
      </c>
      <c r="F24" s="376"/>
      <c r="G24" s="376"/>
      <c r="H24" s="376"/>
      <c r="I24" s="376"/>
      <c r="J24" s="376"/>
      <c r="K24" s="377"/>
      <c r="L24" s="372">
        <v>1</v>
      </c>
      <c r="M24" s="373"/>
      <c r="N24" s="373"/>
      <c r="O24" s="373"/>
      <c r="P24" s="374"/>
      <c r="Q24" s="372">
        <v>9490</v>
      </c>
      <c r="R24" s="373"/>
      <c r="S24" s="373"/>
      <c r="T24" s="373"/>
      <c r="U24" s="373"/>
      <c r="V24" s="374"/>
      <c r="W24" s="462"/>
      <c r="X24" s="399"/>
      <c r="Y24" s="400"/>
      <c r="Z24" s="375" t="s">
        <v>161</v>
      </c>
      <c r="AA24" s="376"/>
      <c r="AB24" s="376"/>
      <c r="AC24" s="376"/>
      <c r="AD24" s="376"/>
      <c r="AE24" s="376"/>
      <c r="AF24" s="376"/>
      <c r="AG24" s="377"/>
      <c r="AH24" s="372">
        <v>290</v>
      </c>
      <c r="AI24" s="373"/>
      <c r="AJ24" s="373"/>
      <c r="AK24" s="373"/>
      <c r="AL24" s="374"/>
      <c r="AM24" s="372">
        <v>845640</v>
      </c>
      <c r="AN24" s="373"/>
      <c r="AO24" s="373"/>
      <c r="AP24" s="373"/>
      <c r="AQ24" s="373"/>
      <c r="AR24" s="374"/>
      <c r="AS24" s="372">
        <v>2916</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6689938</v>
      </c>
      <c r="BO24" s="420"/>
      <c r="BP24" s="420"/>
      <c r="BQ24" s="420"/>
      <c r="BR24" s="420"/>
      <c r="BS24" s="420"/>
      <c r="BT24" s="420"/>
      <c r="BU24" s="421"/>
      <c r="BV24" s="419">
        <v>5959883</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163</v>
      </c>
      <c r="F25" s="376"/>
      <c r="G25" s="376"/>
      <c r="H25" s="376"/>
      <c r="I25" s="376"/>
      <c r="J25" s="376"/>
      <c r="K25" s="377"/>
      <c r="L25" s="372">
        <v>1</v>
      </c>
      <c r="M25" s="373"/>
      <c r="N25" s="373"/>
      <c r="O25" s="373"/>
      <c r="P25" s="374"/>
      <c r="Q25" s="372">
        <v>7620</v>
      </c>
      <c r="R25" s="373"/>
      <c r="S25" s="373"/>
      <c r="T25" s="373"/>
      <c r="U25" s="373"/>
      <c r="V25" s="374"/>
      <c r="W25" s="462"/>
      <c r="X25" s="399"/>
      <c r="Y25" s="400"/>
      <c r="Z25" s="375" t="s">
        <v>164</v>
      </c>
      <c r="AA25" s="376"/>
      <c r="AB25" s="376"/>
      <c r="AC25" s="376"/>
      <c r="AD25" s="376"/>
      <c r="AE25" s="376"/>
      <c r="AF25" s="376"/>
      <c r="AG25" s="377"/>
      <c r="AH25" s="372" t="s">
        <v>121</v>
      </c>
      <c r="AI25" s="373"/>
      <c r="AJ25" s="373"/>
      <c r="AK25" s="373"/>
      <c r="AL25" s="374"/>
      <c r="AM25" s="372" t="s">
        <v>121</v>
      </c>
      <c r="AN25" s="373"/>
      <c r="AO25" s="373"/>
      <c r="AP25" s="373"/>
      <c r="AQ25" s="373"/>
      <c r="AR25" s="374"/>
      <c r="AS25" s="372" t="s">
        <v>121</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10059238</v>
      </c>
      <c r="BO25" s="449"/>
      <c r="BP25" s="449"/>
      <c r="BQ25" s="449"/>
      <c r="BR25" s="449"/>
      <c r="BS25" s="449"/>
      <c r="BT25" s="449"/>
      <c r="BU25" s="450"/>
      <c r="BV25" s="448">
        <v>3441617</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166</v>
      </c>
      <c r="F26" s="376"/>
      <c r="G26" s="376"/>
      <c r="H26" s="376"/>
      <c r="I26" s="376"/>
      <c r="J26" s="376"/>
      <c r="K26" s="377"/>
      <c r="L26" s="372">
        <v>1</v>
      </c>
      <c r="M26" s="373"/>
      <c r="N26" s="373"/>
      <c r="O26" s="373"/>
      <c r="P26" s="374"/>
      <c r="Q26" s="372">
        <v>6390</v>
      </c>
      <c r="R26" s="373"/>
      <c r="S26" s="373"/>
      <c r="T26" s="373"/>
      <c r="U26" s="373"/>
      <c r="V26" s="374"/>
      <c r="W26" s="462"/>
      <c r="X26" s="399"/>
      <c r="Y26" s="400"/>
      <c r="Z26" s="375" t="s">
        <v>167</v>
      </c>
      <c r="AA26" s="430"/>
      <c r="AB26" s="430"/>
      <c r="AC26" s="430"/>
      <c r="AD26" s="430"/>
      <c r="AE26" s="430"/>
      <c r="AF26" s="430"/>
      <c r="AG26" s="431"/>
      <c r="AH26" s="372">
        <v>17</v>
      </c>
      <c r="AI26" s="373"/>
      <c r="AJ26" s="373"/>
      <c r="AK26" s="373"/>
      <c r="AL26" s="374"/>
      <c r="AM26" s="372">
        <v>44438</v>
      </c>
      <c r="AN26" s="373"/>
      <c r="AO26" s="373"/>
      <c r="AP26" s="373"/>
      <c r="AQ26" s="373"/>
      <c r="AR26" s="374"/>
      <c r="AS26" s="372">
        <v>2614</v>
      </c>
      <c r="AT26" s="373"/>
      <c r="AU26" s="373"/>
      <c r="AV26" s="373"/>
      <c r="AW26" s="373"/>
      <c r="AX26" s="432"/>
      <c r="AY26" s="459" t="s">
        <v>168</v>
      </c>
      <c r="AZ26" s="379"/>
      <c r="BA26" s="379"/>
      <c r="BB26" s="379"/>
      <c r="BC26" s="379"/>
      <c r="BD26" s="379"/>
      <c r="BE26" s="379"/>
      <c r="BF26" s="379"/>
      <c r="BG26" s="379"/>
      <c r="BH26" s="379"/>
      <c r="BI26" s="379"/>
      <c r="BJ26" s="379"/>
      <c r="BK26" s="379"/>
      <c r="BL26" s="379"/>
      <c r="BM26" s="460"/>
      <c r="BN26" s="419" t="s">
        <v>121</v>
      </c>
      <c r="BO26" s="420"/>
      <c r="BP26" s="420"/>
      <c r="BQ26" s="420"/>
      <c r="BR26" s="420"/>
      <c r="BS26" s="420"/>
      <c r="BT26" s="420"/>
      <c r="BU26" s="421"/>
      <c r="BV26" s="419" t="s">
        <v>121</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169</v>
      </c>
      <c r="F27" s="376"/>
      <c r="G27" s="376"/>
      <c r="H27" s="376"/>
      <c r="I27" s="376"/>
      <c r="J27" s="376"/>
      <c r="K27" s="377"/>
      <c r="L27" s="372">
        <v>1</v>
      </c>
      <c r="M27" s="373"/>
      <c r="N27" s="373"/>
      <c r="O27" s="373"/>
      <c r="P27" s="374"/>
      <c r="Q27" s="372">
        <v>4550</v>
      </c>
      <c r="R27" s="373"/>
      <c r="S27" s="373"/>
      <c r="T27" s="373"/>
      <c r="U27" s="373"/>
      <c r="V27" s="374"/>
      <c r="W27" s="462"/>
      <c r="X27" s="399"/>
      <c r="Y27" s="400"/>
      <c r="Z27" s="375" t="s">
        <v>170</v>
      </c>
      <c r="AA27" s="376"/>
      <c r="AB27" s="376"/>
      <c r="AC27" s="376"/>
      <c r="AD27" s="376"/>
      <c r="AE27" s="376"/>
      <c r="AF27" s="376"/>
      <c r="AG27" s="377"/>
      <c r="AH27" s="372">
        <v>8</v>
      </c>
      <c r="AI27" s="373"/>
      <c r="AJ27" s="373"/>
      <c r="AK27" s="373"/>
      <c r="AL27" s="374"/>
      <c r="AM27" s="372">
        <v>25430</v>
      </c>
      <c r="AN27" s="373"/>
      <c r="AO27" s="373"/>
      <c r="AP27" s="373"/>
      <c r="AQ27" s="373"/>
      <c r="AR27" s="374"/>
      <c r="AS27" s="372">
        <v>3179</v>
      </c>
      <c r="AT27" s="373"/>
      <c r="AU27" s="373"/>
      <c r="AV27" s="373"/>
      <c r="AW27" s="373"/>
      <c r="AX27" s="432"/>
      <c r="AY27" s="456" t="s">
        <v>171</v>
      </c>
      <c r="AZ27" s="457"/>
      <c r="BA27" s="457"/>
      <c r="BB27" s="457"/>
      <c r="BC27" s="457"/>
      <c r="BD27" s="457"/>
      <c r="BE27" s="457"/>
      <c r="BF27" s="457"/>
      <c r="BG27" s="457"/>
      <c r="BH27" s="457"/>
      <c r="BI27" s="457"/>
      <c r="BJ27" s="457"/>
      <c r="BK27" s="457"/>
      <c r="BL27" s="457"/>
      <c r="BM27" s="458"/>
      <c r="BN27" s="453">
        <v>830149</v>
      </c>
      <c r="BO27" s="454"/>
      <c r="BP27" s="454"/>
      <c r="BQ27" s="454"/>
      <c r="BR27" s="454"/>
      <c r="BS27" s="454"/>
      <c r="BT27" s="454"/>
      <c r="BU27" s="455"/>
      <c r="BV27" s="453">
        <v>829410</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172</v>
      </c>
      <c r="F28" s="376"/>
      <c r="G28" s="376"/>
      <c r="H28" s="376"/>
      <c r="I28" s="376"/>
      <c r="J28" s="376"/>
      <c r="K28" s="377"/>
      <c r="L28" s="372">
        <v>1</v>
      </c>
      <c r="M28" s="373"/>
      <c r="N28" s="373"/>
      <c r="O28" s="373"/>
      <c r="P28" s="374"/>
      <c r="Q28" s="372">
        <v>3840</v>
      </c>
      <c r="R28" s="373"/>
      <c r="S28" s="373"/>
      <c r="T28" s="373"/>
      <c r="U28" s="373"/>
      <c r="V28" s="374"/>
      <c r="W28" s="462"/>
      <c r="X28" s="399"/>
      <c r="Y28" s="400"/>
      <c r="Z28" s="375" t="s">
        <v>173</v>
      </c>
      <c r="AA28" s="376"/>
      <c r="AB28" s="376"/>
      <c r="AC28" s="376"/>
      <c r="AD28" s="376"/>
      <c r="AE28" s="376"/>
      <c r="AF28" s="376"/>
      <c r="AG28" s="377"/>
      <c r="AH28" s="372" t="s">
        <v>121</v>
      </c>
      <c r="AI28" s="373"/>
      <c r="AJ28" s="373"/>
      <c r="AK28" s="373"/>
      <c r="AL28" s="374"/>
      <c r="AM28" s="372" t="s">
        <v>121</v>
      </c>
      <c r="AN28" s="373"/>
      <c r="AO28" s="373"/>
      <c r="AP28" s="373"/>
      <c r="AQ28" s="373"/>
      <c r="AR28" s="374"/>
      <c r="AS28" s="372" t="s">
        <v>121</v>
      </c>
      <c r="AT28" s="373"/>
      <c r="AU28" s="373"/>
      <c r="AV28" s="373"/>
      <c r="AW28" s="373"/>
      <c r="AX28" s="432"/>
      <c r="AY28" s="436" t="s">
        <v>174</v>
      </c>
      <c r="AZ28" s="437"/>
      <c r="BA28" s="437"/>
      <c r="BB28" s="438"/>
      <c r="BC28" s="445" t="s">
        <v>46</v>
      </c>
      <c r="BD28" s="446"/>
      <c r="BE28" s="446"/>
      <c r="BF28" s="446"/>
      <c r="BG28" s="446"/>
      <c r="BH28" s="446"/>
      <c r="BI28" s="446"/>
      <c r="BJ28" s="446"/>
      <c r="BK28" s="446"/>
      <c r="BL28" s="446"/>
      <c r="BM28" s="447"/>
      <c r="BN28" s="448">
        <v>2686974</v>
      </c>
      <c r="BO28" s="449"/>
      <c r="BP28" s="449"/>
      <c r="BQ28" s="449"/>
      <c r="BR28" s="449"/>
      <c r="BS28" s="449"/>
      <c r="BT28" s="449"/>
      <c r="BU28" s="450"/>
      <c r="BV28" s="448">
        <v>3256984</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175</v>
      </c>
      <c r="F29" s="376"/>
      <c r="G29" s="376"/>
      <c r="H29" s="376"/>
      <c r="I29" s="376"/>
      <c r="J29" s="376"/>
      <c r="K29" s="377"/>
      <c r="L29" s="372">
        <v>14</v>
      </c>
      <c r="M29" s="373"/>
      <c r="N29" s="373"/>
      <c r="O29" s="373"/>
      <c r="P29" s="374"/>
      <c r="Q29" s="372">
        <v>3610</v>
      </c>
      <c r="R29" s="373"/>
      <c r="S29" s="373"/>
      <c r="T29" s="373"/>
      <c r="U29" s="373"/>
      <c r="V29" s="374"/>
      <c r="W29" s="463"/>
      <c r="X29" s="464"/>
      <c r="Y29" s="465"/>
      <c r="Z29" s="375" t="s">
        <v>176</v>
      </c>
      <c r="AA29" s="376"/>
      <c r="AB29" s="376"/>
      <c r="AC29" s="376"/>
      <c r="AD29" s="376"/>
      <c r="AE29" s="376"/>
      <c r="AF29" s="376"/>
      <c r="AG29" s="377"/>
      <c r="AH29" s="372">
        <v>298</v>
      </c>
      <c r="AI29" s="373"/>
      <c r="AJ29" s="373"/>
      <c r="AK29" s="373"/>
      <c r="AL29" s="374"/>
      <c r="AM29" s="372">
        <v>871070</v>
      </c>
      <c r="AN29" s="373"/>
      <c r="AO29" s="373"/>
      <c r="AP29" s="373"/>
      <c r="AQ29" s="373"/>
      <c r="AR29" s="374"/>
      <c r="AS29" s="372">
        <v>2923</v>
      </c>
      <c r="AT29" s="373"/>
      <c r="AU29" s="373"/>
      <c r="AV29" s="373"/>
      <c r="AW29" s="373"/>
      <c r="AX29" s="432"/>
      <c r="AY29" s="439"/>
      <c r="AZ29" s="440"/>
      <c r="BA29" s="440"/>
      <c r="BB29" s="441"/>
      <c r="BC29" s="433" t="s">
        <v>177</v>
      </c>
      <c r="BD29" s="434"/>
      <c r="BE29" s="434"/>
      <c r="BF29" s="434"/>
      <c r="BG29" s="434"/>
      <c r="BH29" s="434"/>
      <c r="BI29" s="434"/>
      <c r="BJ29" s="434"/>
      <c r="BK29" s="434"/>
      <c r="BL29" s="434"/>
      <c r="BM29" s="435"/>
      <c r="BN29" s="419">
        <v>1250046</v>
      </c>
      <c r="BO29" s="420"/>
      <c r="BP29" s="420"/>
      <c r="BQ29" s="420"/>
      <c r="BR29" s="420"/>
      <c r="BS29" s="420"/>
      <c r="BT29" s="420"/>
      <c r="BU29" s="421"/>
      <c r="BV29" s="419">
        <v>2362389</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178</v>
      </c>
      <c r="X30" s="387"/>
      <c r="Y30" s="387"/>
      <c r="Z30" s="387"/>
      <c r="AA30" s="387"/>
      <c r="AB30" s="387"/>
      <c r="AC30" s="387"/>
      <c r="AD30" s="387"/>
      <c r="AE30" s="387"/>
      <c r="AF30" s="387"/>
      <c r="AG30" s="388"/>
      <c r="AH30" s="389">
        <v>97.6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3964718</v>
      </c>
      <c r="BO30" s="454"/>
      <c r="BP30" s="454"/>
      <c r="BQ30" s="454"/>
      <c r="BR30" s="454"/>
      <c r="BS30" s="454"/>
      <c r="BT30" s="454"/>
      <c r="BU30" s="455"/>
      <c r="BV30" s="453">
        <v>4145050</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179</v>
      </c>
      <c r="D32" s="378"/>
      <c r="E32" s="378"/>
      <c r="F32" s="378"/>
      <c r="G32" s="378"/>
      <c r="H32" s="378"/>
      <c r="I32" s="378"/>
      <c r="J32" s="378"/>
      <c r="K32" s="378"/>
      <c r="L32" s="378"/>
      <c r="M32" s="378"/>
      <c r="N32" s="378"/>
      <c r="O32" s="378"/>
      <c r="P32" s="378"/>
      <c r="Q32" s="378"/>
      <c r="R32" s="378"/>
      <c r="S32" s="378"/>
      <c r="U32" s="379" t="s">
        <v>180</v>
      </c>
      <c r="V32" s="379"/>
      <c r="W32" s="379"/>
      <c r="X32" s="379"/>
      <c r="Y32" s="379"/>
      <c r="Z32" s="379"/>
      <c r="AA32" s="379"/>
      <c r="AB32" s="379"/>
      <c r="AC32" s="379"/>
      <c r="AD32" s="379"/>
      <c r="AE32" s="379"/>
      <c r="AF32" s="379"/>
      <c r="AG32" s="379"/>
      <c r="AH32" s="379"/>
      <c r="AI32" s="379"/>
      <c r="AJ32" s="379"/>
      <c r="AK32" s="379"/>
      <c r="AM32" s="379" t="s">
        <v>181</v>
      </c>
      <c r="AN32" s="379"/>
      <c r="AO32" s="379"/>
      <c r="AP32" s="379"/>
      <c r="AQ32" s="379"/>
      <c r="AR32" s="379"/>
      <c r="AS32" s="379"/>
      <c r="AT32" s="379"/>
      <c r="AU32" s="379"/>
      <c r="AV32" s="379"/>
      <c r="AW32" s="379"/>
      <c r="AX32" s="379"/>
      <c r="AY32" s="379"/>
      <c r="AZ32" s="379"/>
      <c r="BA32" s="379"/>
      <c r="BB32" s="379"/>
      <c r="BC32" s="379"/>
      <c r="BE32" s="379" t="s">
        <v>182</v>
      </c>
      <c r="BF32" s="379"/>
      <c r="BG32" s="379"/>
      <c r="BH32" s="379"/>
      <c r="BI32" s="379"/>
      <c r="BJ32" s="379"/>
      <c r="BK32" s="379"/>
      <c r="BL32" s="379"/>
      <c r="BM32" s="379"/>
      <c r="BN32" s="379"/>
      <c r="BO32" s="379"/>
      <c r="BP32" s="379"/>
      <c r="BQ32" s="379"/>
      <c r="BR32" s="379"/>
      <c r="BS32" s="379"/>
      <c r="BT32" s="379"/>
      <c r="BU32" s="379"/>
      <c r="BW32" s="379" t="s">
        <v>183</v>
      </c>
      <c r="BX32" s="379"/>
      <c r="BY32" s="379"/>
      <c r="BZ32" s="379"/>
      <c r="CA32" s="379"/>
      <c r="CB32" s="379"/>
      <c r="CC32" s="379"/>
      <c r="CD32" s="379"/>
      <c r="CE32" s="379"/>
      <c r="CF32" s="379"/>
      <c r="CG32" s="379"/>
      <c r="CH32" s="379"/>
      <c r="CI32" s="379"/>
      <c r="CJ32" s="379"/>
      <c r="CK32" s="379"/>
      <c r="CL32" s="379"/>
      <c r="CM32" s="379"/>
      <c r="CO32" s="379" t="s">
        <v>184</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185</v>
      </c>
      <c r="D33" s="371"/>
      <c r="E33" s="370" t="s">
        <v>186</v>
      </c>
      <c r="F33" s="370"/>
      <c r="G33" s="370"/>
      <c r="H33" s="370"/>
      <c r="I33" s="370"/>
      <c r="J33" s="370"/>
      <c r="K33" s="370"/>
      <c r="L33" s="370"/>
      <c r="M33" s="370"/>
      <c r="N33" s="370"/>
      <c r="O33" s="370"/>
      <c r="P33" s="370"/>
      <c r="Q33" s="370"/>
      <c r="R33" s="370"/>
      <c r="S33" s="370"/>
      <c r="T33" s="206"/>
      <c r="U33" s="371" t="s">
        <v>185</v>
      </c>
      <c r="V33" s="371"/>
      <c r="W33" s="370" t="s">
        <v>186</v>
      </c>
      <c r="X33" s="370"/>
      <c r="Y33" s="370"/>
      <c r="Z33" s="370"/>
      <c r="AA33" s="370"/>
      <c r="AB33" s="370"/>
      <c r="AC33" s="370"/>
      <c r="AD33" s="370"/>
      <c r="AE33" s="370"/>
      <c r="AF33" s="370"/>
      <c r="AG33" s="370"/>
      <c r="AH33" s="370"/>
      <c r="AI33" s="370"/>
      <c r="AJ33" s="370"/>
      <c r="AK33" s="370"/>
      <c r="AL33" s="206"/>
      <c r="AM33" s="371" t="s">
        <v>185</v>
      </c>
      <c r="AN33" s="371"/>
      <c r="AO33" s="370" t="s">
        <v>186</v>
      </c>
      <c r="AP33" s="370"/>
      <c r="AQ33" s="370"/>
      <c r="AR33" s="370"/>
      <c r="AS33" s="370"/>
      <c r="AT33" s="370"/>
      <c r="AU33" s="370"/>
      <c r="AV33" s="370"/>
      <c r="AW33" s="370"/>
      <c r="AX33" s="370"/>
      <c r="AY33" s="370"/>
      <c r="AZ33" s="370"/>
      <c r="BA33" s="370"/>
      <c r="BB33" s="370"/>
      <c r="BC33" s="370"/>
      <c r="BD33" s="207"/>
      <c r="BE33" s="370" t="s">
        <v>187</v>
      </c>
      <c r="BF33" s="370"/>
      <c r="BG33" s="370" t="s">
        <v>188</v>
      </c>
      <c r="BH33" s="370"/>
      <c r="BI33" s="370"/>
      <c r="BJ33" s="370"/>
      <c r="BK33" s="370"/>
      <c r="BL33" s="370"/>
      <c r="BM33" s="370"/>
      <c r="BN33" s="370"/>
      <c r="BO33" s="370"/>
      <c r="BP33" s="370"/>
      <c r="BQ33" s="370"/>
      <c r="BR33" s="370"/>
      <c r="BS33" s="370"/>
      <c r="BT33" s="370"/>
      <c r="BU33" s="370"/>
      <c r="BV33" s="207"/>
      <c r="BW33" s="371" t="s">
        <v>187</v>
      </c>
      <c r="BX33" s="371"/>
      <c r="BY33" s="370" t="s">
        <v>189</v>
      </c>
      <c r="BZ33" s="370"/>
      <c r="CA33" s="370"/>
      <c r="CB33" s="370"/>
      <c r="CC33" s="370"/>
      <c r="CD33" s="370"/>
      <c r="CE33" s="370"/>
      <c r="CF33" s="370"/>
      <c r="CG33" s="370"/>
      <c r="CH33" s="370"/>
      <c r="CI33" s="370"/>
      <c r="CJ33" s="370"/>
      <c r="CK33" s="370"/>
      <c r="CL33" s="370"/>
      <c r="CM33" s="370"/>
      <c r="CN33" s="206"/>
      <c r="CO33" s="371" t="s">
        <v>185</v>
      </c>
      <c r="CP33" s="371"/>
      <c r="CQ33" s="370" t="s">
        <v>190</v>
      </c>
      <c r="CR33" s="370"/>
      <c r="CS33" s="370"/>
      <c r="CT33" s="370"/>
      <c r="CU33" s="370"/>
      <c r="CV33" s="370"/>
      <c r="CW33" s="370"/>
      <c r="CX33" s="370"/>
      <c r="CY33" s="370"/>
      <c r="CZ33" s="370"/>
      <c r="DA33" s="370"/>
      <c r="DB33" s="370"/>
      <c r="DC33" s="370"/>
      <c r="DD33" s="370"/>
      <c r="DE33" s="370"/>
      <c r="DF33" s="206"/>
      <c r="DG33" s="369" t="s">
        <v>191</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白石市国民健康保険特別会計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白石市水道事業会計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宮城県市町村職員退職手当組合</v>
      </c>
      <c r="BZ34" s="368"/>
      <c r="CA34" s="368"/>
      <c r="CB34" s="368"/>
      <c r="CC34" s="368"/>
      <c r="CD34" s="368"/>
      <c r="CE34" s="368"/>
      <c r="CF34" s="368"/>
      <c r="CG34" s="368"/>
      <c r="CH34" s="368"/>
      <c r="CI34" s="368"/>
      <c r="CJ34" s="368"/>
      <c r="CK34" s="368"/>
      <c r="CL34" s="368"/>
      <c r="CM34" s="368"/>
      <c r="CN34" s="181"/>
      <c r="CO34" s="367">
        <f>IF(CQ34="","",MAX(C34:D43,U34:V43,AM34:AN43,BE34:BF43,BW34:BX43)+1)</f>
        <v>15</v>
      </c>
      <c r="CP34" s="367"/>
      <c r="CQ34" s="368" t="str">
        <f>IF('各会計、関係団体の財政状況及び健全化判断比率'!BS7="","",'各会計、関係団体の財政状況及び健全化判断比率'!BS7)</f>
        <v>白石市土地開発公社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白石市介護保険特別会計</v>
      </c>
      <c r="X35" s="368"/>
      <c r="Y35" s="368"/>
      <c r="Z35" s="368"/>
      <c r="AA35" s="368"/>
      <c r="AB35" s="368"/>
      <c r="AC35" s="368"/>
      <c r="AD35" s="368"/>
      <c r="AE35" s="368"/>
      <c r="AF35" s="368"/>
      <c r="AG35" s="368"/>
      <c r="AH35" s="368"/>
      <c r="AI35" s="368"/>
      <c r="AJ35" s="368"/>
      <c r="AK35" s="368"/>
      <c r="AL35" s="181"/>
      <c r="AM35" s="367">
        <f t="shared" ref="AM35:AM43" si="0">IF(AO35="","",AM34+1)</f>
        <v>6</v>
      </c>
      <c r="AN35" s="367"/>
      <c r="AO35" s="368" t="str">
        <f>IF('各会計、関係団体の財政状況及び健全化判断比率'!B32="","",'各会計、関係団体の財政状況及び健全化判断比率'!B32)</f>
        <v>白石市下水道事業会計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宮城県市町村非常勤消防団員補償報償組合</v>
      </c>
      <c r="BZ35" s="368"/>
      <c r="CA35" s="368"/>
      <c r="CB35" s="368"/>
      <c r="CC35" s="368"/>
      <c r="CD35" s="368"/>
      <c r="CE35" s="368"/>
      <c r="CF35" s="368"/>
      <c r="CG35" s="368"/>
      <c r="CH35" s="368"/>
      <c r="CI35" s="368"/>
      <c r="CJ35" s="368"/>
      <c r="CK35" s="368"/>
      <c r="CL35" s="368"/>
      <c r="CM35" s="368"/>
      <c r="CN35" s="181"/>
      <c r="CO35" s="367">
        <f t="shared" ref="CO35:CO43" si="3">IF(CQ35="","",CO34+1)</f>
        <v>16</v>
      </c>
      <c r="CP35" s="367"/>
      <c r="CQ35" s="368" t="str">
        <f>IF('各会計、関係団体の財政状況及び健全化判断比率'!BS8="","",'各会計、関係団体の財政状況及び健全化判断比率'!BS8)</f>
        <v>（公財）白石市文化体育振興財団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白石市後期高齢者医療特別会計</v>
      </c>
      <c r="X36" s="368"/>
      <c r="Y36" s="368"/>
      <c r="Z36" s="368"/>
      <c r="AA36" s="368"/>
      <c r="AB36" s="368"/>
      <c r="AC36" s="368"/>
      <c r="AD36" s="368"/>
      <c r="AE36" s="368"/>
      <c r="AF36" s="368"/>
      <c r="AG36" s="368"/>
      <c r="AH36" s="368"/>
      <c r="AI36" s="368"/>
      <c r="AJ36" s="368"/>
      <c r="AK36" s="368"/>
      <c r="AL36" s="181"/>
      <c r="AM36" s="367">
        <f t="shared" si="0"/>
        <v>7</v>
      </c>
      <c r="AN36" s="367"/>
      <c r="AO36" s="368" t="str">
        <f>IF('各会計、関係団体の財政状況及び健全化判断比率'!B33="","",'各会計、関係団体の財政状況及び健全化判断比率'!B33)</f>
        <v>白石市病院事業会計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宮城県市町村自治振興センター</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宮城県後期高齢者医療広域連合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　うち一般会計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　うち宮城県後期高齢者医療事業会計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14</v>
      </c>
      <c r="BX40" s="367"/>
      <c r="BY40" s="368" t="str">
        <f>IF('各会計、関係団体の財政状況及び健全化判断比率'!B74="","",'各会計、関係団体の財政状況及び健全化判断比率'!B74)</f>
        <v>仙南地域広域行政事務組合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192</v>
      </c>
      <c r="E46" s="364" t="s">
        <v>193</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194</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195</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196</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197</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198</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199</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200</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mDGeVI5001Q5CAngyvqrHQRFclVgziMDLp676wMMK1/nnC8zy0fJ65yF5qL42AiN0/Dw0zXPDn4eLMU/UHb/iw==" saltValue="VH3rUWQ6g7PsXp0fcVNWx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531</v>
      </c>
      <c r="D34" s="1151"/>
      <c r="E34" s="1152"/>
      <c r="F34" s="32">
        <v>11.71</v>
      </c>
      <c r="G34" s="33">
        <v>10.98</v>
      </c>
      <c r="H34" s="33">
        <v>10.62</v>
      </c>
      <c r="I34" s="33">
        <v>11.63</v>
      </c>
      <c r="J34" s="34">
        <v>12.28</v>
      </c>
      <c r="K34" s="22"/>
      <c r="L34" s="22"/>
      <c r="M34" s="22"/>
      <c r="N34" s="22"/>
      <c r="O34" s="22"/>
      <c r="P34" s="22"/>
    </row>
    <row r="35" spans="1:16" ht="39" customHeight="1" x14ac:dyDescent="0.15">
      <c r="A35" s="22"/>
      <c r="B35" s="35"/>
      <c r="C35" s="1145" t="s">
        <v>532</v>
      </c>
      <c r="D35" s="1146"/>
      <c r="E35" s="1147"/>
      <c r="F35" s="36">
        <v>5</v>
      </c>
      <c r="G35" s="37">
        <v>5.16</v>
      </c>
      <c r="H35" s="37">
        <v>6.29</v>
      </c>
      <c r="I35" s="37">
        <v>4.0599999999999996</v>
      </c>
      <c r="J35" s="38">
        <v>5.46</v>
      </c>
      <c r="K35" s="22"/>
      <c r="L35" s="22"/>
      <c r="M35" s="22"/>
      <c r="N35" s="22"/>
      <c r="O35" s="22"/>
      <c r="P35" s="22"/>
    </row>
    <row r="36" spans="1:16" ht="39" customHeight="1" x14ac:dyDescent="0.15">
      <c r="A36" s="22"/>
      <c r="B36" s="35"/>
      <c r="C36" s="1145" t="s">
        <v>533</v>
      </c>
      <c r="D36" s="1146"/>
      <c r="E36" s="1147"/>
      <c r="F36" s="36">
        <v>0.69</v>
      </c>
      <c r="G36" s="37">
        <v>1.28</v>
      </c>
      <c r="H36" s="37">
        <v>1.93</v>
      </c>
      <c r="I36" s="37">
        <v>2.89</v>
      </c>
      <c r="J36" s="38">
        <v>2.98</v>
      </c>
      <c r="K36" s="22"/>
      <c r="L36" s="22"/>
      <c r="M36" s="22"/>
      <c r="N36" s="22"/>
      <c r="O36" s="22"/>
      <c r="P36" s="22"/>
    </row>
    <row r="37" spans="1:16" ht="39" customHeight="1" x14ac:dyDescent="0.15">
      <c r="A37" s="22"/>
      <c r="B37" s="35"/>
      <c r="C37" s="1145" t="s">
        <v>534</v>
      </c>
      <c r="D37" s="1146"/>
      <c r="E37" s="1147"/>
      <c r="F37" s="36">
        <v>3.06</v>
      </c>
      <c r="G37" s="37">
        <v>2.7</v>
      </c>
      <c r="H37" s="37">
        <v>2.08</v>
      </c>
      <c r="I37" s="37">
        <v>2.0099999999999998</v>
      </c>
      <c r="J37" s="38">
        <v>1.65</v>
      </c>
      <c r="K37" s="22"/>
      <c r="L37" s="22"/>
      <c r="M37" s="22"/>
      <c r="N37" s="22"/>
      <c r="O37" s="22"/>
      <c r="P37" s="22"/>
    </row>
    <row r="38" spans="1:16" ht="39" customHeight="1" x14ac:dyDescent="0.15">
      <c r="A38" s="22"/>
      <c r="B38" s="35"/>
      <c r="C38" s="1145" t="s">
        <v>535</v>
      </c>
      <c r="D38" s="1146"/>
      <c r="E38" s="1147"/>
      <c r="F38" s="36">
        <v>0.75</v>
      </c>
      <c r="G38" s="37">
        <v>0.51</v>
      </c>
      <c r="H38" s="37">
        <v>0.54</v>
      </c>
      <c r="I38" s="37">
        <v>0.54</v>
      </c>
      <c r="J38" s="38">
        <v>0.6</v>
      </c>
      <c r="K38" s="22"/>
      <c r="L38" s="22"/>
      <c r="M38" s="22"/>
      <c r="N38" s="22"/>
      <c r="O38" s="22"/>
      <c r="P38" s="22"/>
    </row>
    <row r="39" spans="1:16" ht="39" customHeight="1" x14ac:dyDescent="0.15">
      <c r="A39" s="22"/>
      <c r="B39" s="35"/>
      <c r="C39" s="1145" t="s">
        <v>536</v>
      </c>
      <c r="D39" s="1146"/>
      <c r="E39" s="1147"/>
      <c r="F39" s="36">
        <v>0.21</v>
      </c>
      <c r="G39" s="37">
        <v>0.26</v>
      </c>
      <c r="H39" s="37">
        <v>0.28999999999999998</v>
      </c>
      <c r="I39" s="37">
        <v>0.28000000000000003</v>
      </c>
      <c r="J39" s="38">
        <v>0.27</v>
      </c>
      <c r="K39" s="22"/>
      <c r="L39" s="22"/>
      <c r="M39" s="22"/>
      <c r="N39" s="22"/>
      <c r="O39" s="22"/>
      <c r="P39" s="22"/>
    </row>
    <row r="40" spans="1:16" ht="39" customHeight="1" x14ac:dyDescent="0.15">
      <c r="A40" s="22"/>
      <c r="B40" s="35"/>
      <c r="C40" s="1145" t="s">
        <v>537</v>
      </c>
      <c r="D40" s="1146"/>
      <c r="E40" s="1147"/>
      <c r="F40" s="36" t="s">
        <v>486</v>
      </c>
      <c r="G40" s="37" t="s">
        <v>486</v>
      </c>
      <c r="H40" s="37" t="s">
        <v>486</v>
      </c>
      <c r="I40" s="37" t="s">
        <v>486</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539</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y+zy+gh5/BKhYtJeNDr/bcguGWdI6f6UNN8usf3x/koToZR9w1M/toEz0ZXjG5puqOL68ebbOMY3KM1YHWNlQ==" saltValue="S0/UwuqxXrFMiECe6pfz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1147</v>
      </c>
      <c r="L45" s="60">
        <v>1127</v>
      </c>
      <c r="M45" s="60">
        <v>1128</v>
      </c>
      <c r="N45" s="60">
        <v>1195</v>
      </c>
      <c r="O45" s="61">
        <v>1243</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x14ac:dyDescent="0.15">
      <c r="A48" s="48"/>
      <c r="B48" s="1178"/>
      <c r="C48" s="1179"/>
      <c r="D48" s="62"/>
      <c r="E48" s="1155" t="s">
        <v>13</v>
      </c>
      <c r="F48" s="1155"/>
      <c r="G48" s="1155"/>
      <c r="H48" s="1155"/>
      <c r="I48" s="1155"/>
      <c r="J48" s="1156"/>
      <c r="K48" s="63">
        <v>260</v>
      </c>
      <c r="L48" s="64">
        <v>180</v>
      </c>
      <c r="M48" s="64">
        <v>170</v>
      </c>
      <c r="N48" s="64">
        <v>244</v>
      </c>
      <c r="O48" s="65">
        <v>659</v>
      </c>
      <c r="P48" s="48"/>
      <c r="Q48" s="48"/>
      <c r="R48" s="48"/>
      <c r="S48" s="48"/>
      <c r="T48" s="48"/>
      <c r="U48" s="48"/>
    </row>
    <row r="49" spans="1:21" ht="30.75" customHeight="1" x14ac:dyDescent="0.15">
      <c r="A49" s="48"/>
      <c r="B49" s="1178"/>
      <c r="C49" s="1179"/>
      <c r="D49" s="62"/>
      <c r="E49" s="1155" t="s">
        <v>14</v>
      </c>
      <c r="F49" s="1155"/>
      <c r="G49" s="1155"/>
      <c r="H49" s="1155"/>
      <c r="I49" s="1155"/>
      <c r="J49" s="1156"/>
      <c r="K49" s="63">
        <v>366</v>
      </c>
      <c r="L49" s="64">
        <v>452</v>
      </c>
      <c r="M49" s="64">
        <v>319</v>
      </c>
      <c r="N49" s="64">
        <v>321</v>
      </c>
      <c r="O49" s="65">
        <v>83</v>
      </c>
      <c r="P49" s="48"/>
      <c r="Q49" s="48"/>
      <c r="R49" s="48"/>
      <c r="S49" s="48"/>
      <c r="T49" s="48"/>
      <c r="U49" s="48"/>
    </row>
    <row r="50" spans="1:21" ht="30.75" customHeight="1" x14ac:dyDescent="0.15">
      <c r="A50" s="48"/>
      <c r="B50" s="1178"/>
      <c r="C50" s="1179"/>
      <c r="D50" s="62"/>
      <c r="E50" s="1155" t="s">
        <v>15</v>
      </c>
      <c r="F50" s="1155"/>
      <c r="G50" s="1155"/>
      <c r="H50" s="1155"/>
      <c r="I50" s="1155"/>
      <c r="J50" s="1156"/>
      <c r="K50" s="63">
        <v>0</v>
      </c>
      <c r="L50" s="64">
        <v>0</v>
      </c>
      <c r="M50" s="64">
        <v>0</v>
      </c>
      <c r="N50" s="64">
        <v>0</v>
      </c>
      <c r="O50" s="65">
        <v>0</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v>0</v>
      </c>
      <c r="N51" s="64">
        <v>0</v>
      </c>
      <c r="O51" s="65">
        <v>1</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1476</v>
      </c>
      <c r="L52" s="64">
        <v>1476</v>
      </c>
      <c r="M52" s="64">
        <v>1444</v>
      </c>
      <c r="N52" s="64">
        <v>1497</v>
      </c>
      <c r="O52" s="65">
        <v>1466</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297</v>
      </c>
      <c r="L53" s="69">
        <v>283</v>
      </c>
      <c r="M53" s="69">
        <v>173</v>
      </c>
      <c r="N53" s="69">
        <v>263</v>
      </c>
      <c r="O53" s="70">
        <v>520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0SzMJ+je3Xw8SvbBjVn3qrh4XhC586icILBXtvfBcaUXBNetijjgjggm/R3qoKeM9ectSPp10pn/R99Dn0l4Bw==" saltValue="tx1d2MW5yEZLVtGYkfr0r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96" t="s">
        <v>30</v>
      </c>
      <c r="C41" s="1197"/>
      <c r="D41" s="105"/>
      <c r="E41" s="1198" t="s">
        <v>31</v>
      </c>
      <c r="F41" s="1198"/>
      <c r="G41" s="1198"/>
      <c r="H41" s="1199"/>
      <c r="I41" s="355">
        <v>10407</v>
      </c>
      <c r="J41" s="356">
        <v>10738</v>
      </c>
      <c r="K41" s="356">
        <v>10704</v>
      </c>
      <c r="L41" s="356">
        <v>10474</v>
      </c>
      <c r="M41" s="357">
        <v>10859</v>
      </c>
    </row>
    <row r="42" spans="2:13" ht="27.75" customHeight="1" x14ac:dyDescent="0.15">
      <c r="B42" s="1186"/>
      <c r="C42" s="1187"/>
      <c r="D42" s="106"/>
      <c r="E42" s="1190" t="s">
        <v>32</v>
      </c>
      <c r="F42" s="1190"/>
      <c r="G42" s="1190"/>
      <c r="H42" s="1191"/>
      <c r="I42" s="358" t="s">
        <v>486</v>
      </c>
      <c r="J42" s="359" t="s">
        <v>486</v>
      </c>
      <c r="K42" s="359" t="s">
        <v>486</v>
      </c>
      <c r="L42" s="359" t="s">
        <v>486</v>
      </c>
      <c r="M42" s="360" t="s">
        <v>486</v>
      </c>
    </row>
    <row r="43" spans="2:13" ht="27.75" customHeight="1" x14ac:dyDescent="0.15">
      <c r="B43" s="1186"/>
      <c r="C43" s="1187"/>
      <c r="D43" s="106"/>
      <c r="E43" s="1190" t="s">
        <v>33</v>
      </c>
      <c r="F43" s="1190"/>
      <c r="G43" s="1190"/>
      <c r="H43" s="1191"/>
      <c r="I43" s="358">
        <v>4473</v>
      </c>
      <c r="J43" s="359">
        <v>3423</v>
      </c>
      <c r="K43" s="359">
        <v>2597</v>
      </c>
      <c r="L43" s="359">
        <v>2383</v>
      </c>
      <c r="M43" s="360">
        <v>6434</v>
      </c>
    </row>
    <row r="44" spans="2:13" ht="27.75" customHeight="1" x14ac:dyDescent="0.15">
      <c r="B44" s="1186"/>
      <c r="C44" s="1187"/>
      <c r="D44" s="106"/>
      <c r="E44" s="1190" t="s">
        <v>34</v>
      </c>
      <c r="F44" s="1190"/>
      <c r="G44" s="1190"/>
      <c r="H44" s="1191"/>
      <c r="I44" s="358">
        <v>4388</v>
      </c>
      <c r="J44" s="359">
        <v>4391</v>
      </c>
      <c r="K44" s="359">
        <v>4094</v>
      </c>
      <c r="L44" s="359">
        <v>3862</v>
      </c>
      <c r="M44" s="360">
        <v>901</v>
      </c>
    </row>
    <row r="45" spans="2:13" ht="27.75" customHeight="1" x14ac:dyDescent="0.15">
      <c r="B45" s="1186"/>
      <c r="C45" s="1187"/>
      <c r="D45" s="106"/>
      <c r="E45" s="1190" t="s">
        <v>35</v>
      </c>
      <c r="F45" s="1190"/>
      <c r="G45" s="1190"/>
      <c r="H45" s="1191"/>
      <c r="I45" s="358">
        <v>2578</v>
      </c>
      <c r="J45" s="359">
        <v>2431</v>
      </c>
      <c r="K45" s="359">
        <v>2428</v>
      </c>
      <c r="L45" s="359">
        <v>2315</v>
      </c>
      <c r="M45" s="360">
        <v>2208</v>
      </c>
    </row>
    <row r="46" spans="2:13" ht="27.75" customHeight="1" x14ac:dyDescent="0.15">
      <c r="B46" s="1186"/>
      <c r="C46" s="1187"/>
      <c r="D46" s="107"/>
      <c r="E46" s="1190" t="s">
        <v>36</v>
      </c>
      <c r="F46" s="1190"/>
      <c r="G46" s="1190"/>
      <c r="H46" s="1191"/>
      <c r="I46" s="358" t="s">
        <v>486</v>
      </c>
      <c r="J46" s="359" t="s">
        <v>486</v>
      </c>
      <c r="K46" s="359" t="s">
        <v>486</v>
      </c>
      <c r="L46" s="359" t="s">
        <v>486</v>
      </c>
      <c r="M46" s="360" t="s">
        <v>486</v>
      </c>
    </row>
    <row r="47" spans="2:13" ht="27.75" customHeight="1" x14ac:dyDescent="0.15">
      <c r="B47" s="1186"/>
      <c r="C47" s="1187"/>
      <c r="D47" s="108"/>
      <c r="E47" s="1200" t="s">
        <v>37</v>
      </c>
      <c r="F47" s="1201"/>
      <c r="G47" s="1201"/>
      <c r="H47" s="1202"/>
      <c r="I47" s="358" t="s">
        <v>486</v>
      </c>
      <c r="J47" s="359" t="s">
        <v>486</v>
      </c>
      <c r="K47" s="359" t="s">
        <v>486</v>
      </c>
      <c r="L47" s="359" t="s">
        <v>486</v>
      </c>
      <c r="M47" s="360" t="s">
        <v>486</v>
      </c>
    </row>
    <row r="48" spans="2:13" ht="27.75" customHeight="1" x14ac:dyDescent="0.15">
      <c r="B48" s="1186"/>
      <c r="C48" s="1187"/>
      <c r="D48" s="106"/>
      <c r="E48" s="1190" t="s">
        <v>38</v>
      </c>
      <c r="F48" s="1190"/>
      <c r="G48" s="1190"/>
      <c r="H48" s="1191"/>
      <c r="I48" s="358" t="s">
        <v>486</v>
      </c>
      <c r="J48" s="359" t="s">
        <v>486</v>
      </c>
      <c r="K48" s="359" t="s">
        <v>486</v>
      </c>
      <c r="L48" s="359" t="s">
        <v>486</v>
      </c>
      <c r="M48" s="360" t="s">
        <v>486</v>
      </c>
    </row>
    <row r="49" spans="2:13" ht="27.75" customHeight="1" x14ac:dyDescent="0.15">
      <c r="B49" s="1188"/>
      <c r="C49" s="1189"/>
      <c r="D49" s="106"/>
      <c r="E49" s="1190" t="s">
        <v>39</v>
      </c>
      <c r="F49" s="1190"/>
      <c r="G49" s="1190"/>
      <c r="H49" s="1191"/>
      <c r="I49" s="358">
        <v>296</v>
      </c>
      <c r="J49" s="359">
        <v>172</v>
      </c>
      <c r="K49" s="359" t="s">
        <v>486</v>
      </c>
      <c r="L49" s="359" t="s">
        <v>486</v>
      </c>
      <c r="M49" s="360" t="s">
        <v>486</v>
      </c>
    </row>
    <row r="50" spans="2:13" ht="27.75" customHeight="1" x14ac:dyDescent="0.15">
      <c r="B50" s="1184" t="s">
        <v>40</v>
      </c>
      <c r="C50" s="1185"/>
      <c r="D50" s="109"/>
      <c r="E50" s="1190" t="s">
        <v>41</v>
      </c>
      <c r="F50" s="1190"/>
      <c r="G50" s="1190"/>
      <c r="H50" s="1191"/>
      <c r="I50" s="358">
        <v>7613</v>
      </c>
      <c r="J50" s="359">
        <v>8354</v>
      </c>
      <c r="K50" s="359">
        <v>9998</v>
      </c>
      <c r="L50" s="359">
        <v>11406</v>
      </c>
      <c r="M50" s="360">
        <v>9518</v>
      </c>
    </row>
    <row r="51" spans="2:13" ht="27.75" customHeight="1" x14ac:dyDescent="0.15">
      <c r="B51" s="1186"/>
      <c r="C51" s="1187"/>
      <c r="D51" s="106"/>
      <c r="E51" s="1190" t="s">
        <v>42</v>
      </c>
      <c r="F51" s="1190"/>
      <c r="G51" s="1190"/>
      <c r="H51" s="1191"/>
      <c r="I51" s="358">
        <v>1305</v>
      </c>
      <c r="J51" s="359">
        <v>1373</v>
      </c>
      <c r="K51" s="359">
        <v>1340</v>
      </c>
      <c r="L51" s="359">
        <v>1302</v>
      </c>
      <c r="M51" s="360">
        <v>1124</v>
      </c>
    </row>
    <row r="52" spans="2:13" ht="27.75" customHeight="1" x14ac:dyDescent="0.15">
      <c r="B52" s="1188"/>
      <c r="C52" s="1189"/>
      <c r="D52" s="106"/>
      <c r="E52" s="1190" t="s">
        <v>43</v>
      </c>
      <c r="F52" s="1190"/>
      <c r="G52" s="1190"/>
      <c r="H52" s="1191"/>
      <c r="I52" s="358">
        <v>15478</v>
      </c>
      <c r="J52" s="359">
        <v>15241</v>
      </c>
      <c r="K52" s="359">
        <v>14725</v>
      </c>
      <c r="L52" s="359">
        <v>14239</v>
      </c>
      <c r="M52" s="360">
        <v>14088</v>
      </c>
    </row>
    <row r="53" spans="2:13" ht="27.75" customHeight="1" thickBot="1" x14ac:dyDescent="0.2">
      <c r="B53" s="1192" t="s">
        <v>19</v>
      </c>
      <c r="C53" s="1193"/>
      <c r="D53" s="110"/>
      <c r="E53" s="1194" t="s">
        <v>44</v>
      </c>
      <c r="F53" s="1194"/>
      <c r="G53" s="1194"/>
      <c r="H53" s="1195"/>
      <c r="I53" s="361">
        <v>-2254</v>
      </c>
      <c r="J53" s="362">
        <v>-3814</v>
      </c>
      <c r="K53" s="362">
        <v>-6240</v>
      </c>
      <c r="L53" s="362">
        <v>-7913</v>
      </c>
      <c r="M53" s="363">
        <v>-4328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wvWuR/joNqxa9HJjJxAg3KJIOjUP6hxmTfxa/IdJfeV13gsswoWesWYowVG6a0NLNlR5pzR7zKd5gslqWXSxJg==" saltValue="h6TDipOo4unOwezgiltcf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4294967294"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60" zoomScaleNormal="6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122">
        <v>3436</v>
      </c>
      <c r="G55" s="122">
        <v>3257</v>
      </c>
      <c r="H55" s="123">
        <v>2687</v>
      </c>
    </row>
    <row r="56" spans="2:8" ht="52.5" customHeight="1" x14ac:dyDescent="0.15">
      <c r="B56" s="124"/>
      <c r="C56" s="1213" t="s">
        <v>47</v>
      </c>
      <c r="D56" s="1213"/>
      <c r="E56" s="1214"/>
      <c r="F56" s="125">
        <v>1148</v>
      </c>
      <c r="G56" s="125">
        <v>2362</v>
      </c>
      <c r="H56" s="126">
        <v>1250</v>
      </c>
    </row>
    <row r="57" spans="2:8" ht="53.25" customHeight="1" x14ac:dyDescent="0.15">
      <c r="B57" s="124"/>
      <c r="C57" s="1215" t="s">
        <v>48</v>
      </c>
      <c r="D57" s="1215"/>
      <c r="E57" s="1216"/>
      <c r="F57" s="127">
        <v>3831</v>
      </c>
      <c r="G57" s="127">
        <v>4145</v>
      </c>
      <c r="H57" s="128">
        <v>3965</v>
      </c>
    </row>
    <row r="58" spans="2:8" ht="45.75" customHeight="1" x14ac:dyDescent="0.15">
      <c r="B58" s="129"/>
      <c r="C58" s="1203" t="s">
        <v>555</v>
      </c>
      <c r="D58" s="1204"/>
      <c r="E58" s="1205"/>
      <c r="F58" s="130">
        <v>2305</v>
      </c>
      <c r="G58" s="130">
        <v>2306</v>
      </c>
      <c r="H58" s="131">
        <v>2088</v>
      </c>
    </row>
    <row r="59" spans="2:8" ht="45.75" customHeight="1" x14ac:dyDescent="0.15">
      <c r="B59" s="129"/>
      <c r="C59" s="1203" t="s">
        <v>556</v>
      </c>
      <c r="D59" s="1204"/>
      <c r="E59" s="1205"/>
      <c r="F59" s="130">
        <v>501</v>
      </c>
      <c r="G59" s="130">
        <v>702</v>
      </c>
      <c r="H59" s="131">
        <v>705</v>
      </c>
    </row>
    <row r="60" spans="2:8" ht="45.75" customHeight="1" x14ac:dyDescent="0.15">
      <c r="B60" s="129"/>
      <c r="C60" s="1203" t="s">
        <v>557</v>
      </c>
      <c r="D60" s="1204"/>
      <c r="E60" s="1205"/>
      <c r="F60" s="130">
        <v>385</v>
      </c>
      <c r="G60" s="130">
        <v>384</v>
      </c>
      <c r="H60" s="131">
        <v>382</v>
      </c>
    </row>
    <row r="61" spans="2:8" ht="45.75" customHeight="1" x14ac:dyDescent="0.15">
      <c r="B61" s="129"/>
      <c r="C61" s="1203" t="s">
        <v>558</v>
      </c>
      <c r="D61" s="1204"/>
      <c r="E61" s="1205"/>
      <c r="F61" s="130">
        <v>278</v>
      </c>
      <c r="G61" s="130">
        <v>266</v>
      </c>
      <c r="H61" s="131">
        <v>253</v>
      </c>
    </row>
    <row r="62" spans="2:8" ht="45.75" customHeight="1" thickBot="1" x14ac:dyDescent="0.2">
      <c r="B62" s="132"/>
      <c r="C62" s="1206" t="s">
        <v>559</v>
      </c>
      <c r="D62" s="1207"/>
      <c r="E62" s="1208"/>
      <c r="F62" s="133">
        <v>119</v>
      </c>
      <c r="G62" s="133">
        <v>119</v>
      </c>
      <c r="H62" s="134">
        <v>120</v>
      </c>
    </row>
    <row r="63" spans="2:8" ht="52.5" customHeight="1" thickBot="1" x14ac:dyDescent="0.2">
      <c r="B63" s="135"/>
      <c r="C63" s="1209" t="s">
        <v>49</v>
      </c>
      <c r="D63" s="1209"/>
      <c r="E63" s="1210"/>
      <c r="F63" s="136">
        <v>8415</v>
      </c>
      <c r="G63" s="136">
        <v>9764</v>
      </c>
      <c r="H63" s="137">
        <v>7902</v>
      </c>
    </row>
    <row r="64" spans="2:8" x14ac:dyDescent="0.15"/>
  </sheetData>
  <sheetProtection algorithmName="SHA-512" hashValue="q6uUPfuWkzhH5AuqPQy099hZYbXdkVXzmWT/KRL3rqYTutbVkrqsBxOJpQukm5AnxcTbR+xE2oMOXGj2XhsD0Q==" saltValue="YGNB7LbTLsh4Z4OO7Pq/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4294967293"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523</v>
      </c>
      <c r="G2" s="151"/>
      <c r="H2" s="152"/>
    </row>
    <row r="3" spans="1:8" x14ac:dyDescent="0.15">
      <c r="A3" s="148" t="s">
        <v>516</v>
      </c>
      <c r="B3" s="153"/>
      <c r="C3" s="154"/>
      <c r="D3" s="155">
        <v>36041</v>
      </c>
      <c r="E3" s="156"/>
      <c r="F3" s="157">
        <v>74581</v>
      </c>
      <c r="G3" s="158"/>
      <c r="H3" s="159"/>
    </row>
    <row r="4" spans="1:8" x14ac:dyDescent="0.15">
      <c r="A4" s="160"/>
      <c r="B4" s="161"/>
      <c r="C4" s="162"/>
      <c r="D4" s="163">
        <v>14460</v>
      </c>
      <c r="E4" s="164"/>
      <c r="F4" s="165">
        <v>41563</v>
      </c>
      <c r="G4" s="166"/>
      <c r="H4" s="167"/>
    </row>
    <row r="5" spans="1:8" x14ac:dyDescent="0.15">
      <c r="A5" s="148" t="s">
        <v>518</v>
      </c>
      <c r="B5" s="153"/>
      <c r="C5" s="154"/>
      <c r="D5" s="155">
        <v>63610</v>
      </c>
      <c r="E5" s="156"/>
      <c r="F5" s="157">
        <v>76347</v>
      </c>
      <c r="G5" s="158"/>
      <c r="H5" s="159"/>
    </row>
    <row r="6" spans="1:8" x14ac:dyDescent="0.15">
      <c r="A6" s="160"/>
      <c r="B6" s="161"/>
      <c r="C6" s="162"/>
      <c r="D6" s="163">
        <v>21500</v>
      </c>
      <c r="E6" s="164"/>
      <c r="F6" s="165">
        <v>41762</v>
      </c>
      <c r="G6" s="166"/>
      <c r="H6" s="167"/>
    </row>
    <row r="7" spans="1:8" x14ac:dyDescent="0.15">
      <c r="A7" s="148" t="s">
        <v>519</v>
      </c>
      <c r="B7" s="153"/>
      <c r="C7" s="154"/>
      <c r="D7" s="155">
        <v>37752</v>
      </c>
      <c r="E7" s="156"/>
      <c r="F7" s="157">
        <v>69604</v>
      </c>
      <c r="G7" s="158"/>
      <c r="H7" s="159"/>
    </row>
    <row r="8" spans="1:8" x14ac:dyDescent="0.15">
      <c r="A8" s="160"/>
      <c r="B8" s="161"/>
      <c r="C8" s="162"/>
      <c r="D8" s="163">
        <v>21418</v>
      </c>
      <c r="E8" s="164"/>
      <c r="F8" s="165">
        <v>36247</v>
      </c>
      <c r="G8" s="166"/>
      <c r="H8" s="167"/>
    </row>
    <row r="9" spans="1:8" x14ac:dyDescent="0.15">
      <c r="A9" s="148" t="s">
        <v>520</v>
      </c>
      <c r="B9" s="153"/>
      <c r="C9" s="154"/>
      <c r="D9" s="155">
        <v>41076</v>
      </c>
      <c r="E9" s="156"/>
      <c r="F9" s="157">
        <v>68410</v>
      </c>
      <c r="G9" s="158"/>
      <c r="H9" s="159"/>
    </row>
    <row r="10" spans="1:8" x14ac:dyDescent="0.15">
      <c r="A10" s="160"/>
      <c r="B10" s="161"/>
      <c r="C10" s="162"/>
      <c r="D10" s="163">
        <v>19858</v>
      </c>
      <c r="E10" s="164"/>
      <c r="F10" s="165">
        <v>35086</v>
      </c>
      <c r="G10" s="166"/>
      <c r="H10" s="167"/>
    </row>
    <row r="11" spans="1:8" x14ac:dyDescent="0.15">
      <c r="A11" s="148" t="s">
        <v>521</v>
      </c>
      <c r="B11" s="153"/>
      <c r="C11" s="154"/>
      <c r="D11" s="155">
        <v>52275</v>
      </c>
      <c r="E11" s="156"/>
      <c r="F11" s="157">
        <v>73019</v>
      </c>
      <c r="G11" s="158"/>
      <c r="H11" s="159"/>
    </row>
    <row r="12" spans="1:8" x14ac:dyDescent="0.15">
      <c r="A12" s="160"/>
      <c r="B12" s="161"/>
      <c r="C12" s="168"/>
      <c r="D12" s="163">
        <v>18842</v>
      </c>
      <c r="E12" s="164"/>
      <c r="F12" s="165">
        <v>39427</v>
      </c>
      <c r="G12" s="166"/>
      <c r="H12" s="167"/>
    </row>
    <row r="13" spans="1:8" x14ac:dyDescent="0.15">
      <c r="A13" s="148"/>
      <c r="B13" s="153"/>
      <c r="C13" s="169"/>
      <c r="D13" s="170">
        <v>46151</v>
      </c>
      <c r="E13" s="171"/>
      <c r="F13" s="172">
        <v>72392</v>
      </c>
      <c r="G13" s="173"/>
      <c r="H13" s="159"/>
    </row>
    <row r="14" spans="1:8" x14ac:dyDescent="0.15">
      <c r="A14" s="160"/>
      <c r="B14" s="161"/>
      <c r="C14" s="162"/>
      <c r="D14" s="163">
        <v>19216</v>
      </c>
      <c r="E14" s="164"/>
      <c r="F14" s="165">
        <v>38817</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5</v>
      </c>
      <c r="C19" s="174">
        <f>ROUND(VALUE(SUBSTITUTE(実質収支比率等に係る経年分析!G$48,"▲","-")),2)</f>
        <v>5.16</v>
      </c>
      <c r="D19" s="174">
        <f>ROUND(VALUE(SUBSTITUTE(実質収支比率等に係る経年分析!H$48,"▲","-")),2)</f>
        <v>6.3</v>
      </c>
      <c r="E19" s="174">
        <f>ROUND(VALUE(SUBSTITUTE(実質収支比率等に係る経年分析!I$48,"▲","-")),2)</f>
        <v>4.07</v>
      </c>
      <c r="F19" s="174">
        <f>ROUND(VALUE(SUBSTITUTE(実質収支比率等に係る経年分析!J$48,"▲","-")),2)</f>
        <v>5.47</v>
      </c>
    </row>
    <row r="20" spans="1:11" x14ac:dyDescent="0.15">
      <c r="A20" s="174" t="s">
        <v>53</v>
      </c>
      <c r="B20" s="174">
        <f>ROUND(VALUE(SUBSTITUTE(実質収支比率等に係る経年分析!F$47,"▲","-")),2)</f>
        <v>24.06</v>
      </c>
      <c r="C20" s="174">
        <f>ROUND(VALUE(SUBSTITUTE(実質収支比率等に係る経年分析!G$47,"▲","-")),2)</f>
        <v>26.72</v>
      </c>
      <c r="D20" s="174">
        <f>ROUND(VALUE(SUBSTITUTE(実質収支比率等に係る経年分析!H$47,"▲","-")),2)</f>
        <v>34.130000000000003</v>
      </c>
      <c r="E20" s="174">
        <f>ROUND(VALUE(SUBSTITUTE(実質収支比率等に係る経年分析!I$47,"▲","-")),2)</f>
        <v>33.28</v>
      </c>
      <c r="F20" s="174">
        <f>ROUND(VALUE(SUBSTITUTE(実質収支比率等に係る経年分析!J$47,"▲","-")),2)</f>
        <v>27.39</v>
      </c>
    </row>
    <row r="21" spans="1:11" x14ac:dyDescent="0.15">
      <c r="A21" s="174" t="s">
        <v>54</v>
      </c>
      <c r="B21" s="174">
        <f>IF(ISNUMBER(VALUE(SUBSTITUTE(実質収支比率等に係る経年分析!F$49,"▲","-"))),ROUND(VALUE(SUBSTITUTE(実質収支比率等に係る経年分析!F$49,"▲","-")),2),NA())</f>
        <v>3.56</v>
      </c>
      <c r="C21" s="174">
        <f>IF(ISNUMBER(VALUE(SUBSTITUTE(実質収支比率等に係る経年分析!G$49,"▲","-"))),ROUND(VALUE(SUBSTITUTE(実質収支比率等に係る経年分析!G$49,"▲","-")),2),NA())</f>
        <v>1.39</v>
      </c>
      <c r="D21" s="174">
        <f>IF(ISNUMBER(VALUE(SUBSTITUTE(実質収支比率等に係る経年分析!H$49,"▲","-"))),ROUND(VALUE(SUBSTITUTE(実質収支比率等に係る経年分析!H$49,"▲","-")),2),NA())</f>
        <v>7.11</v>
      </c>
      <c r="E21" s="174">
        <f>IF(ISNUMBER(VALUE(SUBSTITUTE(実質収支比率等に係る経年分析!I$49,"▲","-"))),ROUND(VALUE(SUBSTITUTE(実質収支比率等に係る経年分析!I$49,"▲","-")),2),NA())</f>
        <v>-7.48</v>
      </c>
      <c r="F21" s="174">
        <f>IF(ISNUMBER(VALUE(SUBSTITUTE(実質収支比率等に係る経年分析!J$49,"▲","-"))),ROUND(VALUE(SUBSTITUTE(実質収支比率等に係る経年分析!J$49,"▲","-")),2),NA())</f>
        <v>-6.44</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白石市病院事業会計</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白石市後期高齢者医療特別会計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0.28999999999999998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0.28000000000000003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0.27</v>
      </c>
    </row>
    <row r="32" spans="1:11" x14ac:dyDescent="0.15">
      <c r="A32" s="175" t="str">
        <f>IF(連結実質赤字比率に係る赤字・黒字の構成分析!C$38="",NA(),連結実質赤字比率に係る赤字・黒字の構成分析!C$38)</f>
        <v>白石市国民健康保険特別会計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0.51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0.6</v>
      </c>
    </row>
    <row r="33" spans="1:16" x14ac:dyDescent="0.15">
      <c r="A33" s="175" t="str">
        <f>IF(連結実質赤字比率に係る赤字・黒字の構成分析!C$37="",NA(),連結実質赤字比率に係る赤字・黒字の構成分析!C$37)</f>
        <v>白石市下水道事業会計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3.06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2.08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2.0099999999999998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1.65</v>
      </c>
    </row>
    <row r="34" spans="1:16" x14ac:dyDescent="0.15">
      <c r="A34" s="175" t="str">
        <f>IF(連結実質赤字比率に係る赤字・黒字の構成分析!C$36="",NA(),連結実質赤字比率に係る赤字・黒字の構成分析!C$36)</f>
        <v>白石市介護保険特別会計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0.69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1.93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2.89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2.98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5.16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6.29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4.0599999999999996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5.46</v>
      </c>
    </row>
    <row r="36" spans="1:16" x14ac:dyDescent="0.15">
      <c r="A36" s="175" t="str">
        <f>IF(連結実質赤字比率に係る赤字・黒字の構成分析!C$34="",NA(),連結実質赤字比率に係る赤字・黒字の構成分析!C$34)</f>
        <v>白石市水道事業会計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11.71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10.98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10.62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11.63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12.28</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1476</v>
      </c>
      <c r="E42" s="176"/>
      <c r="F42" s="176"/>
      <c r="G42" s="176">
        <f>'実質公債費比率（分子）の構造'!L$52</f>
        <v>1476</v>
      </c>
      <c r="H42" s="176"/>
      <c r="I42" s="176"/>
      <c r="J42" s="176">
        <f>'実質公債費比率（分子）の構造'!M$52</f>
        <v>1444</v>
      </c>
      <c r="K42" s="176"/>
      <c r="L42" s="176"/>
      <c r="M42" s="176">
        <f>'実質公債費比率（分子）の構造'!N$52</f>
        <v>1497</v>
      </c>
      <c r="N42" s="176"/>
      <c r="O42" s="176"/>
      <c r="P42" s="176">
        <f>'実質公債費比率（分子）の構造'!O$52</f>
        <v>1466</v>
      </c>
    </row>
    <row r="43" spans="1:16" x14ac:dyDescent="0.15">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1</v>
      </c>
      <c r="O43" s="176"/>
      <c r="P43" s="176"/>
    </row>
    <row r="44" spans="1:16" x14ac:dyDescent="0.15">
      <c r="A44" s="176" t="s">
        <v>62</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63</v>
      </c>
      <c r="B45" s="176">
        <f>'実質公債費比率（分子）の構造'!K$49</f>
        <v>366</v>
      </c>
      <c r="C45" s="176"/>
      <c r="D45" s="176"/>
      <c r="E45" s="176">
        <f>'実質公債費比率（分子）の構造'!L$49</f>
        <v>452</v>
      </c>
      <c r="F45" s="176"/>
      <c r="G45" s="176"/>
      <c r="H45" s="176">
        <f>'実質公債費比率（分子）の構造'!M$49</f>
        <v>319</v>
      </c>
      <c r="I45" s="176"/>
      <c r="J45" s="176"/>
      <c r="K45" s="176">
        <f>'実質公債費比率（分子）の構造'!N$49</f>
        <v>321</v>
      </c>
      <c r="L45" s="176"/>
      <c r="M45" s="176"/>
      <c r="N45" s="176">
        <f>'実質公債費比率（分子）の構造'!O$49</f>
        <v>83</v>
      </c>
      <c r="O45" s="176"/>
      <c r="P45" s="176"/>
    </row>
    <row r="46" spans="1:16" x14ac:dyDescent="0.15">
      <c r="A46" s="176" t="s">
        <v>64</v>
      </c>
      <c r="B46" s="176">
        <f>'実質公債費比率（分子）の構造'!K$48</f>
        <v>260</v>
      </c>
      <c r="C46" s="176"/>
      <c r="D46" s="176"/>
      <c r="E46" s="176">
        <f>'実質公債費比率（分子）の構造'!L$48</f>
        <v>180</v>
      </c>
      <c r="F46" s="176"/>
      <c r="G46" s="176"/>
      <c r="H46" s="176">
        <f>'実質公債費比率（分子）の構造'!M$48</f>
        <v>170</v>
      </c>
      <c r="I46" s="176"/>
      <c r="J46" s="176"/>
      <c r="K46" s="176">
        <f>'実質公債費比率（分子）の構造'!N$48</f>
        <v>244</v>
      </c>
      <c r="L46" s="176"/>
      <c r="M46" s="176"/>
      <c r="N46" s="176">
        <f>'実質公債費比率（分子）の構造'!O$48</f>
        <v>659</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1147</v>
      </c>
      <c r="C49" s="176"/>
      <c r="D49" s="176"/>
      <c r="E49" s="176">
        <f>'実質公債費比率（分子）の構造'!L$45</f>
        <v>1127</v>
      </c>
      <c r="F49" s="176"/>
      <c r="G49" s="176"/>
      <c r="H49" s="176">
        <f>'実質公債費比率（分子）の構造'!M$45</f>
        <v>1128</v>
      </c>
      <c r="I49" s="176"/>
      <c r="J49" s="176"/>
      <c r="K49" s="176">
        <f>'実質公債費比率（分子）の構造'!N$45</f>
        <v>1195</v>
      </c>
      <c r="L49" s="176"/>
      <c r="M49" s="176"/>
      <c r="N49" s="176">
        <f>'実質公債費比率（分子）の構造'!O$45</f>
        <v>1243</v>
      </c>
      <c r="O49" s="176"/>
      <c r="P49" s="176"/>
    </row>
    <row r="50" spans="1:16" x14ac:dyDescent="0.15">
      <c r="A50" s="176" t="s">
        <v>67</v>
      </c>
      <c r="B50" s="176" t="e">
        <f>NA()</f>
        <v>#N/A</v>
      </c>
      <c r="C50" s="176">
        <f>IF(ISNUMBER('実質公債費比率（分子）の構造'!K$53),'実質公債費比率（分子）の構造'!K$53,NA())</f>
        <v>297</v>
      </c>
      <c r="D50" s="176" t="e">
        <f>NA()</f>
        <v>#N/A</v>
      </c>
      <c r="E50" s="176" t="e">
        <f>NA()</f>
        <v>#N/A</v>
      </c>
      <c r="F50" s="176">
        <f>IF(ISNUMBER('実質公債費比率（分子）の構造'!L$53),'実質公債費比率（分子）の構造'!L$53,NA())</f>
        <v>283</v>
      </c>
      <c r="G50" s="176" t="e">
        <f>NA()</f>
        <v>#N/A</v>
      </c>
      <c r="H50" s="176" t="e">
        <f>NA()</f>
        <v>#N/A</v>
      </c>
      <c r="I50" s="176">
        <f>IF(ISNUMBER('実質公債費比率（分子）の構造'!M$53),'実質公債費比率（分子）の構造'!M$53,NA())</f>
        <v>173</v>
      </c>
      <c r="J50" s="176" t="e">
        <f>NA()</f>
        <v>#N/A</v>
      </c>
      <c r="K50" s="176" t="e">
        <f>NA()</f>
        <v>#N/A</v>
      </c>
      <c r="L50" s="176">
        <f>IF(ISNUMBER('実質公債費比率（分子）の構造'!N$53),'実質公債費比率（分子）の構造'!N$53,NA())</f>
        <v>263</v>
      </c>
      <c r="M50" s="176" t="e">
        <f>NA()</f>
        <v>#N/A</v>
      </c>
      <c r="N50" s="176" t="e">
        <f>NA()</f>
        <v>#N/A</v>
      </c>
      <c r="O50" s="176">
        <f>IF(ISNUMBER('実質公債費比率（分子）の構造'!O$53),'実質公債費比率（分子）の構造'!O$53,NA())</f>
        <v>520</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15478</v>
      </c>
      <c r="E56" s="175"/>
      <c r="F56" s="175"/>
      <c r="G56" s="175">
        <f>'将来負担比率（分子）の構造'!J$52</f>
        <v>15241</v>
      </c>
      <c r="H56" s="175"/>
      <c r="I56" s="175"/>
      <c r="J56" s="175">
        <f>'将来負担比率（分子）の構造'!K$52</f>
        <v>14725</v>
      </c>
      <c r="K56" s="175"/>
      <c r="L56" s="175"/>
      <c r="M56" s="175">
        <f>'将来負担比率（分子）の構造'!L$52</f>
        <v>14239</v>
      </c>
      <c r="N56" s="175"/>
      <c r="O56" s="175"/>
      <c r="P56" s="175">
        <f>'将来負担比率（分子）の構造'!M$52</f>
        <v>14088</v>
      </c>
    </row>
    <row r="57" spans="1:16" x14ac:dyDescent="0.15">
      <c r="A57" s="175" t="s">
        <v>42</v>
      </c>
      <c r="B57" s="175"/>
      <c r="C57" s="175"/>
      <c r="D57" s="175">
        <f>'将来負担比率（分子）の構造'!I$51</f>
        <v>1305</v>
      </c>
      <c r="E57" s="175"/>
      <c r="F57" s="175"/>
      <c r="G57" s="175">
        <f>'将来負担比率（分子）の構造'!J$51</f>
        <v>1373</v>
      </c>
      <c r="H57" s="175"/>
      <c r="I57" s="175"/>
      <c r="J57" s="175">
        <f>'将来負担比率（分子）の構造'!K$51</f>
        <v>1340</v>
      </c>
      <c r="K57" s="175"/>
      <c r="L57" s="175"/>
      <c r="M57" s="175">
        <f>'将来負担比率（分子）の構造'!L$51</f>
        <v>1302</v>
      </c>
      <c r="N57" s="175"/>
      <c r="O57" s="175"/>
      <c r="P57" s="175">
        <f>'将来負担比率（分子）の構造'!M$51</f>
        <v>1124</v>
      </c>
    </row>
    <row r="58" spans="1:16" x14ac:dyDescent="0.15">
      <c r="A58" s="175" t="s">
        <v>41</v>
      </c>
      <c r="B58" s="175"/>
      <c r="C58" s="175"/>
      <c r="D58" s="175">
        <f>'将来負担比率（分子）の構造'!I$50</f>
        <v>7613</v>
      </c>
      <c r="E58" s="175"/>
      <c r="F58" s="175"/>
      <c r="G58" s="175">
        <f>'将来負担比率（分子）の構造'!J$50</f>
        <v>8354</v>
      </c>
      <c r="H58" s="175"/>
      <c r="I58" s="175"/>
      <c r="J58" s="175">
        <f>'将来負担比率（分子）の構造'!K$50</f>
        <v>9998</v>
      </c>
      <c r="K58" s="175"/>
      <c r="L58" s="175"/>
      <c r="M58" s="175">
        <f>'将来負担比率（分子）の構造'!L$50</f>
        <v>11406</v>
      </c>
      <c r="N58" s="175"/>
      <c r="O58" s="175"/>
      <c r="P58" s="175">
        <f>'将来負担比率（分子）の構造'!M$50</f>
        <v>9518</v>
      </c>
    </row>
    <row r="59" spans="1:16" x14ac:dyDescent="0.15">
      <c r="A59" s="175" t="s">
        <v>39</v>
      </c>
      <c r="B59" s="175">
        <f>'将来負担比率（分子）の構造'!I$49</f>
        <v>296</v>
      </c>
      <c r="C59" s="175"/>
      <c r="D59" s="175"/>
      <c r="E59" s="175">
        <f>'将来負担比率（分子）の構造'!J$49</f>
        <v>172</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2578</v>
      </c>
      <c r="C62" s="175"/>
      <c r="D62" s="175"/>
      <c r="E62" s="175">
        <f>'将来負担比率（分子）の構造'!J$45</f>
        <v>2431</v>
      </c>
      <c r="F62" s="175"/>
      <c r="G62" s="175"/>
      <c r="H62" s="175">
        <f>'将来負担比率（分子）の構造'!K$45</f>
        <v>2428</v>
      </c>
      <c r="I62" s="175"/>
      <c r="J62" s="175"/>
      <c r="K62" s="175">
        <f>'将来負担比率（分子）の構造'!L$45</f>
        <v>2315</v>
      </c>
      <c r="L62" s="175"/>
      <c r="M62" s="175"/>
      <c r="N62" s="175">
        <f>'将来負担比率（分子）の構造'!M$45</f>
        <v>2208</v>
      </c>
      <c r="O62" s="175"/>
      <c r="P62" s="175"/>
    </row>
    <row r="63" spans="1:16" x14ac:dyDescent="0.15">
      <c r="A63" s="175" t="s">
        <v>34</v>
      </c>
      <c r="B63" s="175">
        <f>'将来負担比率（分子）の構造'!I$44</f>
        <v>4388</v>
      </c>
      <c r="C63" s="175"/>
      <c r="D63" s="175"/>
      <c r="E63" s="175">
        <f>'将来負担比率（分子）の構造'!J$44</f>
        <v>4391</v>
      </c>
      <c r="F63" s="175"/>
      <c r="G63" s="175"/>
      <c r="H63" s="175">
        <f>'将来負担比率（分子）の構造'!K$44</f>
        <v>4094</v>
      </c>
      <c r="I63" s="175"/>
      <c r="J63" s="175"/>
      <c r="K63" s="175">
        <f>'将来負担比率（分子）の構造'!L$44</f>
        <v>3862</v>
      </c>
      <c r="L63" s="175"/>
      <c r="M63" s="175"/>
      <c r="N63" s="175">
        <f>'将来負担比率（分子）の構造'!M$44</f>
        <v>901</v>
      </c>
      <c r="O63" s="175"/>
      <c r="P63" s="175"/>
    </row>
    <row r="64" spans="1:16" x14ac:dyDescent="0.15">
      <c r="A64" s="175" t="s">
        <v>33</v>
      </c>
      <c r="B64" s="175">
        <f>'将来負担比率（分子）の構造'!I$43</f>
        <v>4473</v>
      </c>
      <c r="C64" s="175"/>
      <c r="D64" s="175"/>
      <c r="E64" s="175">
        <f>'将来負担比率（分子）の構造'!J$43</f>
        <v>3423</v>
      </c>
      <c r="F64" s="175"/>
      <c r="G64" s="175"/>
      <c r="H64" s="175">
        <f>'将来負担比率（分子）の構造'!K$43</f>
        <v>2597</v>
      </c>
      <c r="I64" s="175"/>
      <c r="J64" s="175"/>
      <c r="K64" s="175">
        <f>'将来負担比率（分子）の構造'!L$43</f>
        <v>2383</v>
      </c>
      <c r="L64" s="175"/>
      <c r="M64" s="175"/>
      <c r="N64" s="175">
        <f>'将来負担比率（分子）の構造'!M$43</f>
        <v>6434</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10407</v>
      </c>
      <c r="C66" s="175"/>
      <c r="D66" s="175"/>
      <c r="E66" s="175">
        <f>'将来負担比率（分子）の構造'!J$41</f>
        <v>10738</v>
      </c>
      <c r="F66" s="175"/>
      <c r="G66" s="175"/>
      <c r="H66" s="175">
        <f>'将来負担比率（分子）の構造'!K$41</f>
        <v>10704</v>
      </c>
      <c r="I66" s="175"/>
      <c r="J66" s="175"/>
      <c r="K66" s="175">
        <f>'将来負担比率（分子）の構造'!L$41</f>
        <v>10474</v>
      </c>
      <c r="L66" s="175"/>
      <c r="M66" s="175"/>
      <c r="N66" s="175">
        <f>'将来負担比率（分子）の構造'!M$41</f>
        <v>10859</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3436</v>
      </c>
      <c r="C72" s="179">
        <f>基金残高に係る経年分析!G55</f>
        <v>3257</v>
      </c>
      <c r="D72" s="179">
        <f>基金残高に係る経年分析!H55</f>
        <v>2687</v>
      </c>
    </row>
    <row r="73" spans="1:16" x14ac:dyDescent="0.15">
      <c r="A73" s="178" t="s">
        <v>74</v>
      </c>
      <c r="B73" s="179">
        <f>基金残高に係る経年分析!F56</f>
        <v>1148</v>
      </c>
      <c r="C73" s="179">
        <f>基金残高に係る経年分析!G56</f>
        <v>2362</v>
      </c>
      <c r="D73" s="179">
        <f>基金残高に係る経年分析!H56</f>
        <v>1250</v>
      </c>
    </row>
    <row r="74" spans="1:16" x14ac:dyDescent="0.15">
      <c r="A74" s="178" t="s">
        <v>75</v>
      </c>
      <c r="B74" s="179">
        <f>基金残高に係る経年分析!F57</f>
        <v>3831</v>
      </c>
      <c r="C74" s="179">
        <f>基金残高に係る経年分析!G57</f>
        <v>4145</v>
      </c>
      <c r="D74" s="179">
        <f>基金残高に係る経年分析!H57</f>
        <v>3965</v>
      </c>
    </row>
  </sheetData>
  <sheetProtection algorithmName="SHA-512" hashValue="JErJJijOC9Vqm4owJQhVJFKEK3VjImIvEF00+f+MlYvVvMOdggYBAO1ho47etBOU/QZmLPbAgG6Yxsx3F7LdJA==" saltValue="XzjEfQ92AtjS8S24aIdZ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201</v>
      </c>
      <c r="DI1" s="718"/>
      <c r="DJ1" s="718"/>
      <c r="DK1" s="718"/>
      <c r="DL1" s="718"/>
      <c r="DM1" s="718"/>
      <c r="DN1" s="719"/>
      <c r="DO1" s="214"/>
      <c r="DP1" s="717" t="s">
        <v>202</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204</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205</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206</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207</v>
      </c>
      <c r="S4" s="674"/>
      <c r="T4" s="674"/>
      <c r="U4" s="674"/>
      <c r="V4" s="674"/>
      <c r="W4" s="674"/>
      <c r="X4" s="674"/>
      <c r="Y4" s="675"/>
      <c r="Z4" s="673" t="s">
        <v>208</v>
      </c>
      <c r="AA4" s="674"/>
      <c r="AB4" s="674"/>
      <c r="AC4" s="675"/>
      <c r="AD4" s="673" t="s">
        <v>209</v>
      </c>
      <c r="AE4" s="674"/>
      <c r="AF4" s="674"/>
      <c r="AG4" s="674"/>
      <c r="AH4" s="674"/>
      <c r="AI4" s="674"/>
      <c r="AJ4" s="674"/>
      <c r="AK4" s="675"/>
      <c r="AL4" s="673" t="s">
        <v>208</v>
      </c>
      <c r="AM4" s="674"/>
      <c r="AN4" s="674"/>
      <c r="AO4" s="675"/>
      <c r="AP4" s="720" t="s">
        <v>210</v>
      </c>
      <c r="AQ4" s="720"/>
      <c r="AR4" s="720"/>
      <c r="AS4" s="720"/>
      <c r="AT4" s="720"/>
      <c r="AU4" s="720"/>
      <c r="AV4" s="720"/>
      <c r="AW4" s="720"/>
      <c r="AX4" s="720"/>
      <c r="AY4" s="720"/>
      <c r="AZ4" s="720"/>
      <c r="BA4" s="720"/>
      <c r="BB4" s="720"/>
      <c r="BC4" s="720"/>
      <c r="BD4" s="720"/>
      <c r="BE4" s="720"/>
      <c r="BF4" s="720"/>
      <c r="BG4" s="720" t="s">
        <v>211</v>
      </c>
      <c r="BH4" s="720"/>
      <c r="BI4" s="720"/>
      <c r="BJ4" s="720"/>
      <c r="BK4" s="720"/>
      <c r="BL4" s="720"/>
      <c r="BM4" s="720"/>
      <c r="BN4" s="720"/>
      <c r="BO4" s="720" t="s">
        <v>208</v>
      </c>
      <c r="BP4" s="720"/>
      <c r="BQ4" s="720"/>
      <c r="BR4" s="720"/>
      <c r="BS4" s="720" t="s">
        <v>212</v>
      </c>
      <c r="BT4" s="720"/>
      <c r="BU4" s="720"/>
      <c r="BV4" s="720"/>
      <c r="BW4" s="720"/>
      <c r="BX4" s="720"/>
      <c r="BY4" s="720"/>
      <c r="BZ4" s="720"/>
      <c r="CA4" s="720"/>
      <c r="CB4" s="720"/>
      <c r="CD4" s="673" t="s">
        <v>213</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214</v>
      </c>
      <c r="C5" s="680"/>
      <c r="D5" s="680"/>
      <c r="E5" s="680"/>
      <c r="F5" s="680"/>
      <c r="G5" s="680"/>
      <c r="H5" s="680"/>
      <c r="I5" s="680"/>
      <c r="J5" s="680"/>
      <c r="K5" s="680"/>
      <c r="L5" s="680"/>
      <c r="M5" s="680"/>
      <c r="N5" s="680"/>
      <c r="O5" s="680"/>
      <c r="P5" s="680"/>
      <c r="Q5" s="681"/>
      <c r="R5" s="676">
        <v>4267414</v>
      </c>
      <c r="S5" s="677"/>
      <c r="T5" s="677"/>
      <c r="U5" s="677"/>
      <c r="V5" s="677"/>
      <c r="W5" s="677"/>
      <c r="X5" s="677"/>
      <c r="Y5" s="702"/>
      <c r="Z5" s="715">
        <v>21.3</v>
      </c>
      <c r="AA5" s="715"/>
      <c r="AB5" s="715"/>
      <c r="AC5" s="715"/>
      <c r="AD5" s="716">
        <v>4124901</v>
      </c>
      <c r="AE5" s="716"/>
      <c r="AF5" s="716"/>
      <c r="AG5" s="716"/>
      <c r="AH5" s="716"/>
      <c r="AI5" s="716"/>
      <c r="AJ5" s="716"/>
      <c r="AK5" s="716"/>
      <c r="AL5" s="703">
        <v>42.4</v>
      </c>
      <c r="AM5" s="685"/>
      <c r="AN5" s="685"/>
      <c r="AO5" s="704"/>
      <c r="AP5" s="679" t="s">
        <v>215</v>
      </c>
      <c r="AQ5" s="680"/>
      <c r="AR5" s="680"/>
      <c r="AS5" s="680"/>
      <c r="AT5" s="680"/>
      <c r="AU5" s="680"/>
      <c r="AV5" s="680"/>
      <c r="AW5" s="680"/>
      <c r="AX5" s="680"/>
      <c r="AY5" s="680"/>
      <c r="AZ5" s="680"/>
      <c r="BA5" s="680"/>
      <c r="BB5" s="680"/>
      <c r="BC5" s="680"/>
      <c r="BD5" s="680"/>
      <c r="BE5" s="680"/>
      <c r="BF5" s="681"/>
      <c r="BG5" s="621">
        <v>4119570</v>
      </c>
      <c r="BH5" s="622"/>
      <c r="BI5" s="622"/>
      <c r="BJ5" s="622"/>
      <c r="BK5" s="622"/>
      <c r="BL5" s="622"/>
      <c r="BM5" s="622"/>
      <c r="BN5" s="623"/>
      <c r="BO5" s="659">
        <v>96.5</v>
      </c>
      <c r="BP5" s="659"/>
      <c r="BQ5" s="659"/>
      <c r="BR5" s="659"/>
      <c r="BS5" s="660" t="s">
        <v>121</v>
      </c>
      <c r="BT5" s="660"/>
      <c r="BU5" s="660"/>
      <c r="BV5" s="660"/>
      <c r="BW5" s="660"/>
      <c r="BX5" s="660"/>
      <c r="BY5" s="660"/>
      <c r="BZ5" s="660"/>
      <c r="CA5" s="660"/>
      <c r="CB5" s="700"/>
      <c r="CD5" s="673" t="s">
        <v>210</v>
      </c>
      <c r="CE5" s="674"/>
      <c r="CF5" s="674"/>
      <c r="CG5" s="674"/>
      <c r="CH5" s="674"/>
      <c r="CI5" s="674"/>
      <c r="CJ5" s="674"/>
      <c r="CK5" s="674"/>
      <c r="CL5" s="674"/>
      <c r="CM5" s="674"/>
      <c r="CN5" s="674"/>
      <c r="CO5" s="674"/>
      <c r="CP5" s="674"/>
      <c r="CQ5" s="675"/>
      <c r="CR5" s="673" t="s">
        <v>216</v>
      </c>
      <c r="CS5" s="674"/>
      <c r="CT5" s="674"/>
      <c r="CU5" s="674"/>
      <c r="CV5" s="674"/>
      <c r="CW5" s="674"/>
      <c r="CX5" s="674"/>
      <c r="CY5" s="675"/>
      <c r="CZ5" s="673" t="s">
        <v>208</v>
      </c>
      <c r="DA5" s="674"/>
      <c r="DB5" s="674"/>
      <c r="DC5" s="675"/>
      <c r="DD5" s="673" t="s">
        <v>217</v>
      </c>
      <c r="DE5" s="674"/>
      <c r="DF5" s="674"/>
      <c r="DG5" s="674"/>
      <c r="DH5" s="674"/>
      <c r="DI5" s="674"/>
      <c r="DJ5" s="674"/>
      <c r="DK5" s="674"/>
      <c r="DL5" s="674"/>
      <c r="DM5" s="674"/>
      <c r="DN5" s="674"/>
      <c r="DO5" s="674"/>
      <c r="DP5" s="675"/>
      <c r="DQ5" s="673" t="s">
        <v>218</v>
      </c>
      <c r="DR5" s="674"/>
      <c r="DS5" s="674"/>
      <c r="DT5" s="674"/>
      <c r="DU5" s="674"/>
      <c r="DV5" s="674"/>
      <c r="DW5" s="674"/>
      <c r="DX5" s="674"/>
      <c r="DY5" s="674"/>
      <c r="DZ5" s="674"/>
      <c r="EA5" s="674"/>
      <c r="EB5" s="674"/>
      <c r="EC5" s="675"/>
    </row>
    <row r="6" spans="2:143" ht="11.25" customHeight="1" x14ac:dyDescent="0.15">
      <c r="B6" s="618" t="s">
        <v>219</v>
      </c>
      <c r="C6" s="619"/>
      <c r="D6" s="619"/>
      <c r="E6" s="619"/>
      <c r="F6" s="619"/>
      <c r="G6" s="619"/>
      <c r="H6" s="619"/>
      <c r="I6" s="619"/>
      <c r="J6" s="619"/>
      <c r="K6" s="619"/>
      <c r="L6" s="619"/>
      <c r="M6" s="619"/>
      <c r="N6" s="619"/>
      <c r="O6" s="619"/>
      <c r="P6" s="619"/>
      <c r="Q6" s="620"/>
      <c r="R6" s="621">
        <v>207847</v>
      </c>
      <c r="S6" s="622"/>
      <c r="T6" s="622"/>
      <c r="U6" s="622"/>
      <c r="V6" s="622"/>
      <c r="W6" s="622"/>
      <c r="X6" s="622"/>
      <c r="Y6" s="623"/>
      <c r="Z6" s="659">
        <v>1</v>
      </c>
      <c r="AA6" s="659"/>
      <c r="AB6" s="659"/>
      <c r="AC6" s="659"/>
      <c r="AD6" s="660">
        <v>207847</v>
      </c>
      <c r="AE6" s="660"/>
      <c r="AF6" s="660"/>
      <c r="AG6" s="660"/>
      <c r="AH6" s="660"/>
      <c r="AI6" s="660"/>
      <c r="AJ6" s="660"/>
      <c r="AK6" s="660"/>
      <c r="AL6" s="624">
        <v>2.1</v>
      </c>
      <c r="AM6" s="625"/>
      <c r="AN6" s="625"/>
      <c r="AO6" s="661"/>
      <c r="AP6" s="618" t="s">
        <v>220</v>
      </c>
      <c r="AQ6" s="619"/>
      <c r="AR6" s="619"/>
      <c r="AS6" s="619"/>
      <c r="AT6" s="619"/>
      <c r="AU6" s="619"/>
      <c r="AV6" s="619"/>
      <c r="AW6" s="619"/>
      <c r="AX6" s="619"/>
      <c r="AY6" s="619"/>
      <c r="AZ6" s="619"/>
      <c r="BA6" s="619"/>
      <c r="BB6" s="619"/>
      <c r="BC6" s="619"/>
      <c r="BD6" s="619"/>
      <c r="BE6" s="619"/>
      <c r="BF6" s="620"/>
      <c r="BG6" s="621">
        <v>4119570</v>
      </c>
      <c r="BH6" s="622"/>
      <c r="BI6" s="622"/>
      <c r="BJ6" s="622"/>
      <c r="BK6" s="622"/>
      <c r="BL6" s="622"/>
      <c r="BM6" s="622"/>
      <c r="BN6" s="623"/>
      <c r="BO6" s="659">
        <v>96.5</v>
      </c>
      <c r="BP6" s="659"/>
      <c r="BQ6" s="659"/>
      <c r="BR6" s="659"/>
      <c r="BS6" s="660" t="s">
        <v>121</v>
      </c>
      <c r="BT6" s="660"/>
      <c r="BU6" s="660"/>
      <c r="BV6" s="660"/>
      <c r="BW6" s="660"/>
      <c r="BX6" s="660"/>
      <c r="BY6" s="660"/>
      <c r="BZ6" s="660"/>
      <c r="CA6" s="660"/>
      <c r="CB6" s="700"/>
      <c r="CD6" s="679" t="s">
        <v>221</v>
      </c>
      <c r="CE6" s="680"/>
      <c r="CF6" s="680"/>
      <c r="CG6" s="680"/>
      <c r="CH6" s="680"/>
      <c r="CI6" s="680"/>
      <c r="CJ6" s="680"/>
      <c r="CK6" s="680"/>
      <c r="CL6" s="680"/>
      <c r="CM6" s="680"/>
      <c r="CN6" s="680"/>
      <c r="CO6" s="680"/>
      <c r="CP6" s="680"/>
      <c r="CQ6" s="681"/>
      <c r="CR6" s="621">
        <v>155302</v>
      </c>
      <c r="CS6" s="622"/>
      <c r="CT6" s="622"/>
      <c r="CU6" s="622"/>
      <c r="CV6" s="622"/>
      <c r="CW6" s="622"/>
      <c r="CX6" s="622"/>
      <c r="CY6" s="623"/>
      <c r="CZ6" s="703">
        <v>0.8</v>
      </c>
      <c r="DA6" s="685"/>
      <c r="DB6" s="685"/>
      <c r="DC6" s="705"/>
      <c r="DD6" s="627" t="s">
        <v>121</v>
      </c>
      <c r="DE6" s="622"/>
      <c r="DF6" s="622"/>
      <c r="DG6" s="622"/>
      <c r="DH6" s="622"/>
      <c r="DI6" s="622"/>
      <c r="DJ6" s="622"/>
      <c r="DK6" s="622"/>
      <c r="DL6" s="622"/>
      <c r="DM6" s="622"/>
      <c r="DN6" s="622"/>
      <c r="DO6" s="622"/>
      <c r="DP6" s="623"/>
      <c r="DQ6" s="627">
        <v>155302</v>
      </c>
      <c r="DR6" s="622"/>
      <c r="DS6" s="622"/>
      <c r="DT6" s="622"/>
      <c r="DU6" s="622"/>
      <c r="DV6" s="622"/>
      <c r="DW6" s="622"/>
      <c r="DX6" s="622"/>
      <c r="DY6" s="622"/>
      <c r="DZ6" s="622"/>
      <c r="EA6" s="622"/>
      <c r="EB6" s="622"/>
      <c r="EC6" s="658"/>
    </row>
    <row r="7" spans="2:143" ht="11.25" customHeight="1" x14ac:dyDescent="0.15">
      <c r="B7" s="618" t="s">
        <v>222</v>
      </c>
      <c r="C7" s="619"/>
      <c r="D7" s="619"/>
      <c r="E7" s="619"/>
      <c r="F7" s="619"/>
      <c r="G7" s="619"/>
      <c r="H7" s="619"/>
      <c r="I7" s="619"/>
      <c r="J7" s="619"/>
      <c r="K7" s="619"/>
      <c r="L7" s="619"/>
      <c r="M7" s="619"/>
      <c r="N7" s="619"/>
      <c r="O7" s="619"/>
      <c r="P7" s="619"/>
      <c r="Q7" s="620"/>
      <c r="R7" s="621">
        <v>875</v>
      </c>
      <c r="S7" s="622"/>
      <c r="T7" s="622"/>
      <c r="U7" s="622"/>
      <c r="V7" s="622"/>
      <c r="W7" s="622"/>
      <c r="X7" s="622"/>
      <c r="Y7" s="623"/>
      <c r="Z7" s="659">
        <v>0</v>
      </c>
      <c r="AA7" s="659"/>
      <c r="AB7" s="659"/>
      <c r="AC7" s="659"/>
      <c r="AD7" s="660">
        <v>875</v>
      </c>
      <c r="AE7" s="660"/>
      <c r="AF7" s="660"/>
      <c r="AG7" s="660"/>
      <c r="AH7" s="660"/>
      <c r="AI7" s="660"/>
      <c r="AJ7" s="660"/>
      <c r="AK7" s="660"/>
      <c r="AL7" s="624">
        <v>0</v>
      </c>
      <c r="AM7" s="625"/>
      <c r="AN7" s="625"/>
      <c r="AO7" s="661"/>
      <c r="AP7" s="618" t="s">
        <v>223</v>
      </c>
      <c r="AQ7" s="619"/>
      <c r="AR7" s="619"/>
      <c r="AS7" s="619"/>
      <c r="AT7" s="619"/>
      <c r="AU7" s="619"/>
      <c r="AV7" s="619"/>
      <c r="AW7" s="619"/>
      <c r="AX7" s="619"/>
      <c r="AY7" s="619"/>
      <c r="AZ7" s="619"/>
      <c r="BA7" s="619"/>
      <c r="BB7" s="619"/>
      <c r="BC7" s="619"/>
      <c r="BD7" s="619"/>
      <c r="BE7" s="619"/>
      <c r="BF7" s="620"/>
      <c r="BG7" s="621">
        <v>1583639</v>
      </c>
      <c r="BH7" s="622"/>
      <c r="BI7" s="622"/>
      <c r="BJ7" s="622"/>
      <c r="BK7" s="622"/>
      <c r="BL7" s="622"/>
      <c r="BM7" s="622"/>
      <c r="BN7" s="623"/>
      <c r="BO7" s="659">
        <v>37.1</v>
      </c>
      <c r="BP7" s="659"/>
      <c r="BQ7" s="659"/>
      <c r="BR7" s="659"/>
      <c r="BS7" s="660" t="s">
        <v>121</v>
      </c>
      <c r="BT7" s="660"/>
      <c r="BU7" s="660"/>
      <c r="BV7" s="660"/>
      <c r="BW7" s="660"/>
      <c r="BX7" s="660"/>
      <c r="BY7" s="660"/>
      <c r="BZ7" s="660"/>
      <c r="CA7" s="660"/>
      <c r="CB7" s="700"/>
      <c r="CD7" s="618" t="s">
        <v>224</v>
      </c>
      <c r="CE7" s="619"/>
      <c r="CF7" s="619"/>
      <c r="CG7" s="619"/>
      <c r="CH7" s="619"/>
      <c r="CI7" s="619"/>
      <c r="CJ7" s="619"/>
      <c r="CK7" s="619"/>
      <c r="CL7" s="619"/>
      <c r="CM7" s="619"/>
      <c r="CN7" s="619"/>
      <c r="CO7" s="619"/>
      <c r="CP7" s="619"/>
      <c r="CQ7" s="620"/>
      <c r="CR7" s="621">
        <v>2713939</v>
      </c>
      <c r="CS7" s="622"/>
      <c r="CT7" s="622"/>
      <c r="CU7" s="622"/>
      <c r="CV7" s="622"/>
      <c r="CW7" s="622"/>
      <c r="CX7" s="622"/>
      <c r="CY7" s="623"/>
      <c r="CZ7" s="659">
        <v>14.2</v>
      </c>
      <c r="DA7" s="659"/>
      <c r="DB7" s="659"/>
      <c r="DC7" s="659"/>
      <c r="DD7" s="627">
        <v>49360</v>
      </c>
      <c r="DE7" s="622"/>
      <c r="DF7" s="622"/>
      <c r="DG7" s="622"/>
      <c r="DH7" s="622"/>
      <c r="DI7" s="622"/>
      <c r="DJ7" s="622"/>
      <c r="DK7" s="622"/>
      <c r="DL7" s="622"/>
      <c r="DM7" s="622"/>
      <c r="DN7" s="622"/>
      <c r="DO7" s="622"/>
      <c r="DP7" s="623"/>
      <c r="DQ7" s="627">
        <v>2542515</v>
      </c>
      <c r="DR7" s="622"/>
      <c r="DS7" s="622"/>
      <c r="DT7" s="622"/>
      <c r="DU7" s="622"/>
      <c r="DV7" s="622"/>
      <c r="DW7" s="622"/>
      <c r="DX7" s="622"/>
      <c r="DY7" s="622"/>
      <c r="DZ7" s="622"/>
      <c r="EA7" s="622"/>
      <c r="EB7" s="622"/>
      <c r="EC7" s="658"/>
    </row>
    <row r="8" spans="2:143" ht="11.25" customHeight="1" x14ac:dyDescent="0.15">
      <c r="B8" s="618" t="s">
        <v>225</v>
      </c>
      <c r="C8" s="619"/>
      <c r="D8" s="619"/>
      <c r="E8" s="619"/>
      <c r="F8" s="619"/>
      <c r="G8" s="619"/>
      <c r="H8" s="619"/>
      <c r="I8" s="619"/>
      <c r="J8" s="619"/>
      <c r="K8" s="619"/>
      <c r="L8" s="619"/>
      <c r="M8" s="619"/>
      <c r="N8" s="619"/>
      <c r="O8" s="619"/>
      <c r="P8" s="619"/>
      <c r="Q8" s="620"/>
      <c r="R8" s="621">
        <v>13332</v>
      </c>
      <c r="S8" s="622"/>
      <c r="T8" s="622"/>
      <c r="U8" s="622"/>
      <c r="V8" s="622"/>
      <c r="W8" s="622"/>
      <c r="X8" s="622"/>
      <c r="Y8" s="623"/>
      <c r="Z8" s="659">
        <v>0.1</v>
      </c>
      <c r="AA8" s="659"/>
      <c r="AB8" s="659"/>
      <c r="AC8" s="659"/>
      <c r="AD8" s="660">
        <v>13332</v>
      </c>
      <c r="AE8" s="660"/>
      <c r="AF8" s="660"/>
      <c r="AG8" s="660"/>
      <c r="AH8" s="660"/>
      <c r="AI8" s="660"/>
      <c r="AJ8" s="660"/>
      <c r="AK8" s="660"/>
      <c r="AL8" s="624">
        <v>0.1</v>
      </c>
      <c r="AM8" s="625"/>
      <c r="AN8" s="625"/>
      <c r="AO8" s="661"/>
      <c r="AP8" s="618" t="s">
        <v>226</v>
      </c>
      <c r="AQ8" s="619"/>
      <c r="AR8" s="619"/>
      <c r="AS8" s="619"/>
      <c r="AT8" s="619"/>
      <c r="AU8" s="619"/>
      <c r="AV8" s="619"/>
      <c r="AW8" s="619"/>
      <c r="AX8" s="619"/>
      <c r="AY8" s="619"/>
      <c r="AZ8" s="619"/>
      <c r="BA8" s="619"/>
      <c r="BB8" s="619"/>
      <c r="BC8" s="619"/>
      <c r="BD8" s="619"/>
      <c r="BE8" s="619"/>
      <c r="BF8" s="620"/>
      <c r="BG8" s="621">
        <v>54774</v>
      </c>
      <c r="BH8" s="622"/>
      <c r="BI8" s="622"/>
      <c r="BJ8" s="622"/>
      <c r="BK8" s="622"/>
      <c r="BL8" s="622"/>
      <c r="BM8" s="622"/>
      <c r="BN8" s="623"/>
      <c r="BO8" s="659">
        <v>1.3</v>
      </c>
      <c r="BP8" s="659"/>
      <c r="BQ8" s="659"/>
      <c r="BR8" s="659"/>
      <c r="BS8" s="660" t="s">
        <v>121</v>
      </c>
      <c r="BT8" s="660"/>
      <c r="BU8" s="660"/>
      <c r="BV8" s="660"/>
      <c r="BW8" s="660"/>
      <c r="BX8" s="660"/>
      <c r="BY8" s="660"/>
      <c r="BZ8" s="660"/>
      <c r="CA8" s="660"/>
      <c r="CB8" s="700"/>
      <c r="CD8" s="618" t="s">
        <v>227</v>
      </c>
      <c r="CE8" s="619"/>
      <c r="CF8" s="619"/>
      <c r="CG8" s="619"/>
      <c r="CH8" s="619"/>
      <c r="CI8" s="619"/>
      <c r="CJ8" s="619"/>
      <c r="CK8" s="619"/>
      <c r="CL8" s="619"/>
      <c r="CM8" s="619"/>
      <c r="CN8" s="619"/>
      <c r="CO8" s="619"/>
      <c r="CP8" s="619"/>
      <c r="CQ8" s="620"/>
      <c r="CR8" s="621">
        <v>5571911</v>
      </c>
      <c r="CS8" s="622"/>
      <c r="CT8" s="622"/>
      <c r="CU8" s="622"/>
      <c r="CV8" s="622"/>
      <c r="CW8" s="622"/>
      <c r="CX8" s="622"/>
      <c r="CY8" s="623"/>
      <c r="CZ8" s="659">
        <v>29.2</v>
      </c>
      <c r="DA8" s="659"/>
      <c r="DB8" s="659"/>
      <c r="DC8" s="659"/>
      <c r="DD8" s="627">
        <v>29733</v>
      </c>
      <c r="DE8" s="622"/>
      <c r="DF8" s="622"/>
      <c r="DG8" s="622"/>
      <c r="DH8" s="622"/>
      <c r="DI8" s="622"/>
      <c r="DJ8" s="622"/>
      <c r="DK8" s="622"/>
      <c r="DL8" s="622"/>
      <c r="DM8" s="622"/>
      <c r="DN8" s="622"/>
      <c r="DO8" s="622"/>
      <c r="DP8" s="623"/>
      <c r="DQ8" s="627">
        <v>3343726</v>
      </c>
      <c r="DR8" s="622"/>
      <c r="DS8" s="622"/>
      <c r="DT8" s="622"/>
      <c r="DU8" s="622"/>
      <c r="DV8" s="622"/>
      <c r="DW8" s="622"/>
      <c r="DX8" s="622"/>
      <c r="DY8" s="622"/>
      <c r="DZ8" s="622"/>
      <c r="EA8" s="622"/>
      <c r="EB8" s="622"/>
      <c r="EC8" s="658"/>
    </row>
    <row r="9" spans="2:143" ht="11.25" customHeight="1" x14ac:dyDescent="0.15">
      <c r="B9" s="618" t="s">
        <v>228</v>
      </c>
      <c r="C9" s="619"/>
      <c r="D9" s="619"/>
      <c r="E9" s="619"/>
      <c r="F9" s="619"/>
      <c r="G9" s="619"/>
      <c r="H9" s="619"/>
      <c r="I9" s="619"/>
      <c r="J9" s="619"/>
      <c r="K9" s="619"/>
      <c r="L9" s="619"/>
      <c r="M9" s="619"/>
      <c r="N9" s="619"/>
      <c r="O9" s="619"/>
      <c r="P9" s="619"/>
      <c r="Q9" s="620"/>
      <c r="R9" s="621">
        <v>15422</v>
      </c>
      <c r="S9" s="622"/>
      <c r="T9" s="622"/>
      <c r="U9" s="622"/>
      <c r="V9" s="622"/>
      <c r="W9" s="622"/>
      <c r="X9" s="622"/>
      <c r="Y9" s="623"/>
      <c r="Z9" s="659">
        <v>0.1</v>
      </c>
      <c r="AA9" s="659"/>
      <c r="AB9" s="659"/>
      <c r="AC9" s="659"/>
      <c r="AD9" s="660">
        <v>15422</v>
      </c>
      <c r="AE9" s="660"/>
      <c r="AF9" s="660"/>
      <c r="AG9" s="660"/>
      <c r="AH9" s="660"/>
      <c r="AI9" s="660"/>
      <c r="AJ9" s="660"/>
      <c r="AK9" s="660"/>
      <c r="AL9" s="624">
        <v>0.2</v>
      </c>
      <c r="AM9" s="625"/>
      <c r="AN9" s="625"/>
      <c r="AO9" s="661"/>
      <c r="AP9" s="618" t="s">
        <v>229</v>
      </c>
      <c r="AQ9" s="619"/>
      <c r="AR9" s="619"/>
      <c r="AS9" s="619"/>
      <c r="AT9" s="619"/>
      <c r="AU9" s="619"/>
      <c r="AV9" s="619"/>
      <c r="AW9" s="619"/>
      <c r="AX9" s="619"/>
      <c r="AY9" s="619"/>
      <c r="AZ9" s="619"/>
      <c r="BA9" s="619"/>
      <c r="BB9" s="619"/>
      <c r="BC9" s="619"/>
      <c r="BD9" s="619"/>
      <c r="BE9" s="619"/>
      <c r="BF9" s="620"/>
      <c r="BG9" s="621">
        <v>1256011</v>
      </c>
      <c r="BH9" s="622"/>
      <c r="BI9" s="622"/>
      <c r="BJ9" s="622"/>
      <c r="BK9" s="622"/>
      <c r="BL9" s="622"/>
      <c r="BM9" s="622"/>
      <c r="BN9" s="623"/>
      <c r="BO9" s="659">
        <v>29.4</v>
      </c>
      <c r="BP9" s="659"/>
      <c r="BQ9" s="659"/>
      <c r="BR9" s="659"/>
      <c r="BS9" s="660" t="s">
        <v>121</v>
      </c>
      <c r="BT9" s="660"/>
      <c r="BU9" s="660"/>
      <c r="BV9" s="660"/>
      <c r="BW9" s="660"/>
      <c r="BX9" s="660"/>
      <c r="BY9" s="660"/>
      <c r="BZ9" s="660"/>
      <c r="CA9" s="660"/>
      <c r="CB9" s="700"/>
      <c r="CD9" s="618" t="s">
        <v>230</v>
      </c>
      <c r="CE9" s="619"/>
      <c r="CF9" s="619"/>
      <c r="CG9" s="619"/>
      <c r="CH9" s="619"/>
      <c r="CI9" s="619"/>
      <c r="CJ9" s="619"/>
      <c r="CK9" s="619"/>
      <c r="CL9" s="619"/>
      <c r="CM9" s="619"/>
      <c r="CN9" s="619"/>
      <c r="CO9" s="619"/>
      <c r="CP9" s="619"/>
      <c r="CQ9" s="620"/>
      <c r="CR9" s="621">
        <v>3280838</v>
      </c>
      <c r="CS9" s="622"/>
      <c r="CT9" s="622"/>
      <c r="CU9" s="622"/>
      <c r="CV9" s="622"/>
      <c r="CW9" s="622"/>
      <c r="CX9" s="622"/>
      <c r="CY9" s="623"/>
      <c r="CZ9" s="659">
        <v>17.2</v>
      </c>
      <c r="DA9" s="659"/>
      <c r="DB9" s="659"/>
      <c r="DC9" s="659"/>
      <c r="DD9" s="627">
        <v>4925</v>
      </c>
      <c r="DE9" s="622"/>
      <c r="DF9" s="622"/>
      <c r="DG9" s="622"/>
      <c r="DH9" s="622"/>
      <c r="DI9" s="622"/>
      <c r="DJ9" s="622"/>
      <c r="DK9" s="622"/>
      <c r="DL9" s="622"/>
      <c r="DM9" s="622"/>
      <c r="DN9" s="622"/>
      <c r="DO9" s="622"/>
      <c r="DP9" s="623"/>
      <c r="DQ9" s="627">
        <v>3073421</v>
      </c>
      <c r="DR9" s="622"/>
      <c r="DS9" s="622"/>
      <c r="DT9" s="622"/>
      <c r="DU9" s="622"/>
      <c r="DV9" s="622"/>
      <c r="DW9" s="622"/>
      <c r="DX9" s="622"/>
      <c r="DY9" s="622"/>
      <c r="DZ9" s="622"/>
      <c r="EA9" s="622"/>
      <c r="EB9" s="622"/>
      <c r="EC9" s="658"/>
    </row>
    <row r="10" spans="2:143" ht="11.25" customHeight="1" x14ac:dyDescent="0.15">
      <c r="B10" s="618" t="s">
        <v>231</v>
      </c>
      <c r="C10" s="619"/>
      <c r="D10" s="619"/>
      <c r="E10" s="619"/>
      <c r="F10" s="619"/>
      <c r="G10" s="619"/>
      <c r="H10" s="619"/>
      <c r="I10" s="619"/>
      <c r="J10" s="619"/>
      <c r="K10" s="619"/>
      <c r="L10" s="619"/>
      <c r="M10" s="619"/>
      <c r="N10" s="619"/>
      <c r="O10" s="619"/>
      <c r="P10" s="619"/>
      <c r="Q10" s="620"/>
      <c r="R10" s="621" t="s">
        <v>121</v>
      </c>
      <c r="S10" s="622"/>
      <c r="T10" s="622"/>
      <c r="U10" s="622"/>
      <c r="V10" s="622"/>
      <c r="W10" s="622"/>
      <c r="X10" s="622"/>
      <c r="Y10" s="623"/>
      <c r="Z10" s="659" t="s">
        <v>121</v>
      </c>
      <c r="AA10" s="659"/>
      <c r="AB10" s="659"/>
      <c r="AC10" s="659"/>
      <c r="AD10" s="660" t="s">
        <v>121</v>
      </c>
      <c r="AE10" s="660"/>
      <c r="AF10" s="660"/>
      <c r="AG10" s="660"/>
      <c r="AH10" s="660"/>
      <c r="AI10" s="660"/>
      <c r="AJ10" s="660"/>
      <c r="AK10" s="660"/>
      <c r="AL10" s="624" t="s">
        <v>121</v>
      </c>
      <c r="AM10" s="625"/>
      <c r="AN10" s="625"/>
      <c r="AO10" s="661"/>
      <c r="AP10" s="618" t="s">
        <v>232</v>
      </c>
      <c r="AQ10" s="619"/>
      <c r="AR10" s="619"/>
      <c r="AS10" s="619"/>
      <c r="AT10" s="619"/>
      <c r="AU10" s="619"/>
      <c r="AV10" s="619"/>
      <c r="AW10" s="619"/>
      <c r="AX10" s="619"/>
      <c r="AY10" s="619"/>
      <c r="AZ10" s="619"/>
      <c r="BA10" s="619"/>
      <c r="BB10" s="619"/>
      <c r="BC10" s="619"/>
      <c r="BD10" s="619"/>
      <c r="BE10" s="619"/>
      <c r="BF10" s="620"/>
      <c r="BG10" s="621">
        <v>107708</v>
      </c>
      <c r="BH10" s="622"/>
      <c r="BI10" s="622"/>
      <c r="BJ10" s="622"/>
      <c r="BK10" s="622"/>
      <c r="BL10" s="622"/>
      <c r="BM10" s="622"/>
      <c r="BN10" s="623"/>
      <c r="BO10" s="659">
        <v>2.5</v>
      </c>
      <c r="BP10" s="659"/>
      <c r="BQ10" s="659"/>
      <c r="BR10" s="659"/>
      <c r="BS10" s="660" t="s">
        <v>121</v>
      </c>
      <c r="BT10" s="660"/>
      <c r="BU10" s="660"/>
      <c r="BV10" s="660"/>
      <c r="BW10" s="660"/>
      <c r="BX10" s="660"/>
      <c r="BY10" s="660"/>
      <c r="BZ10" s="660"/>
      <c r="CA10" s="660"/>
      <c r="CB10" s="700"/>
      <c r="CD10" s="618" t="s">
        <v>233</v>
      </c>
      <c r="CE10" s="619"/>
      <c r="CF10" s="619"/>
      <c r="CG10" s="619"/>
      <c r="CH10" s="619"/>
      <c r="CI10" s="619"/>
      <c r="CJ10" s="619"/>
      <c r="CK10" s="619"/>
      <c r="CL10" s="619"/>
      <c r="CM10" s="619"/>
      <c r="CN10" s="619"/>
      <c r="CO10" s="619"/>
      <c r="CP10" s="619"/>
      <c r="CQ10" s="620"/>
      <c r="CR10" s="621">
        <v>1017</v>
      </c>
      <c r="CS10" s="622"/>
      <c r="CT10" s="622"/>
      <c r="CU10" s="622"/>
      <c r="CV10" s="622"/>
      <c r="CW10" s="622"/>
      <c r="CX10" s="622"/>
      <c r="CY10" s="623"/>
      <c r="CZ10" s="659">
        <v>0</v>
      </c>
      <c r="DA10" s="659"/>
      <c r="DB10" s="659"/>
      <c r="DC10" s="659"/>
      <c r="DD10" s="627" t="s">
        <v>121</v>
      </c>
      <c r="DE10" s="622"/>
      <c r="DF10" s="622"/>
      <c r="DG10" s="622"/>
      <c r="DH10" s="622"/>
      <c r="DI10" s="622"/>
      <c r="DJ10" s="622"/>
      <c r="DK10" s="622"/>
      <c r="DL10" s="622"/>
      <c r="DM10" s="622"/>
      <c r="DN10" s="622"/>
      <c r="DO10" s="622"/>
      <c r="DP10" s="623"/>
      <c r="DQ10" s="627">
        <v>1017</v>
      </c>
      <c r="DR10" s="622"/>
      <c r="DS10" s="622"/>
      <c r="DT10" s="622"/>
      <c r="DU10" s="622"/>
      <c r="DV10" s="622"/>
      <c r="DW10" s="622"/>
      <c r="DX10" s="622"/>
      <c r="DY10" s="622"/>
      <c r="DZ10" s="622"/>
      <c r="EA10" s="622"/>
      <c r="EB10" s="622"/>
      <c r="EC10" s="658"/>
    </row>
    <row r="11" spans="2:143" ht="11.25" customHeight="1" x14ac:dyDescent="0.15">
      <c r="B11" s="618" t="s">
        <v>234</v>
      </c>
      <c r="C11" s="619"/>
      <c r="D11" s="619"/>
      <c r="E11" s="619"/>
      <c r="F11" s="619"/>
      <c r="G11" s="619"/>
      <c r="H11" s="619"/>
      <c r="I11" s="619"/>
      <c r="J11" s="619"/>
      <c r="K11" s="619"/>
      <c r="L11" s="619"/>
      <c r="M11" s="619"/>
      <c r="N11" s="619"/>
      <c r="O11" s="619"/>
      <c r="P11" s="619"/>
      <c r="Q11" s="620"/>
      <c r="R11" s="621">
        <v>811083</v>
      </c>
      <c r="S11" s="622"/>
      <c r="T11" s="622"/>
      <c r="U11" s="622"/>
      <c r="V11" s="622"/>
      <c r="W11" s="622"/>
      <c r="X11" s="622"/>
      <c r="Y11" s="623"/>
      <c r="Z11" s="624">
        <v>4.0999999999999996</v>
      </c>
      <c r="AA11" s="625"/>
      <c r="AB11" s="625"/>
      <c r="AC11" s="626"/>
      <c r="AD11" s="627">
        <v>811083</v>
      </c>
      <c r="AE11" s="622"/>
      <c r="AF11" s="622"/>
      <c r="AG11" s="622"/>
      <c r="AH11" s="622"/>
      <c r="AI11" s="622"/>
      <c r="AJ11" s="622"/>
      <c r="AK11" s="623"/>
      <c r="AL11" s="624">
        <v>8.3000000000000007</v>
      </c>
      <c r="AM11" s="625"/>
      <c r="AN11" s="625"/>
      <c r="AO11" s="661"/>
      <c r="AP11" s="618" t="s">
        <v>235</v>
      </c>
      <c r="AQ11" s="619"/>
      <c r="AR11" s="619"/>
      <c r="AS11" s="619"/>
      <c r="AT11" s="619"/>
      <c r="AU11" s="619"/>
      <c r="AV11" s="619"/>
      <c r="AW11" s="619"/>
      <c r="AX11" s="619"/>
      <c r="AY11" s="619"/>
      <c r="AZ11" s="619"/>
      <c r="BA11" s="619"/>
      <c r="BB11" s="619"/>
      <c r="BC11" s="619"/>
      <c r="BD11" s="619"/>
      <c r="BE11" s="619"/>
      <c r="BF11" s="620"/>
      <c r="BG11" s="621">
        <v>165146</v>
      </c>
      <c r="BH11" s="622"/>
      <c r="BI11" s="622"/>
      <c r="BJ11" s="622"/>
      <c r="BK11" s="622"/>
      <c r="BL11" s="622"/>
      <c r="BM11" s="622"/>
      <c r="BN11" s="623"/>
      <c r="BO11" s="659">
        <v>3.9</v>
      </c>
      <c r="BP11" s="659"/>
      <c r="BQ11" s="659"/>
      <c r="BR11" s="659"/>
      <c r="BS11" s="660" t="s">
        <v>121</v>
      </c>
      <c r="BT11" s="660"/>
      <c r="BU11" s="660"/>
      <c r="BV11" s="660"/>
      <c r="BW11" s="660"/>
      <c r="BX11" s="660"/>
      <c r="BY11" s="660"/>
      <c r="BZ11" s="660"/>
      <c r="CA11" s="660"/>
      <c r="CB11" s="700"/>
      <c r="CD11" s="618" t="s">
        <v>236</v>
      </c>
      <c r="CE11" s="619"/>
      <c r="CF11" s="619"/>
      <c r="CG11" s="619"/>
      <c r="CH11" s="619"/>
      <c r="CI11" s="619"/>
      <c r="CJ11" s="619"/>
      <c r="CK11" s="619"/>
      <c r="CL11" s="619"/>
      <c r="CM11" s="619"/>
      <c r="CN11" s="619"/>
      <c r="CO11" s="619"/>
      <c r="CP11" s="619"/>
      <c r="CQ11" s="620"/>
      <c r="CR11" s="621">
        <v>364551</v>
      </c>
      <c r="CS11" s="622"/>
      <c r="CT11" s="622"/>
      <c r="CU11" s="622"/>
      <c r="CV11" s="622"/>
      <c r="CW11" s="622"/>
      <c r="CX11" s="622"/>
      <c r="CY11" s="623"/>
      <c r="CZ11" s="659">
        <v>1.9</v>
      </c>
      <c r="DA11" s="659"/>
      <c r="DB11" s="659"/>
      <c r="DC11" s="659"/>
      <c r="DD11" s="627">
        <v>29729</v>
      </c>
      <c r="DE11" s="622"/>
      <c r="DF11" s="622"/>
      <c r="DG11" s="622"/>
      <c r="DH11" s="622"/>
      <c r="DI11" s="622"/>
      <c r="DJ11" s="622"/>
      <c r="DK11" s="622"/>
      <c r="DL11" s="622"/>
      <c r="DM11" s="622"/>
      <c r="DN11" s="622"/>
      <c r="DO11" s="622"/>
      <c r="DP11" s="623"/>
      <c r="DQ11" s="627">
        <v>293284</v>
      </c>
      <c r="DR11" s="622"/>
      <c r="DS11" s="622"/>
      <c r="DT11" s="622"/>
      <c r="DU11" s="622"/>
      <c r="DV11" s="622"/>
      <c r="DW11" s="622"/>
      <c r="DX11" s="622"/>
      <c r="DY11" s="622"/>
      <c r="DZ11" s="622"/>
      <c r="EA11" s="622"/>
      <c r="EB11" s="622"/>
      <c r="EC11" s="658"/>
    </row>
    <row r="12" spans="2:143" ht="11.25" customHeight="1" x14ac:dyDescent="0.15">
      <c r="B12" s="618" t="s">
        <v>237</v>
      </c>
      <c r="C12" s="619"/>
      <c r="D12" s="619"/>
      <c r="E12" s="619"/>
      <c r="F12" s="619"/>
      <c r="G12" s="619"/>
      <c r="H12" s="619"/>
      <c r="I12" s="619"/>
      <c r="J12" s="619"/>
      <c r="K12" s="619"/>
      <c r="L12" s="619"/>
      <c r="M12" s="619"/>
      <c r="N12" s="619"/>
      <c r="O12" s="619"/>
      <c r="P12" s="619"/>
      <c r="Q12" s="620"/>
      <c r="R12" s="621">
        <v>8783</v>
      </c>
      <c r="S12" s="622"/>
      <c r="T12" s="622"/>
      <c r="U12" s="622"/>
      <c r="V12" s="622"/>
      <c r="W12" s="622"/>
      <c r="X12" s="622"/>
      <c r="Y12" s="623"/>
      <c r="Z12" s="659">
        <v>0</v>
      </c>
      <c r="AA12" s="659"/>
      <c r="AB12" s="659"/>
      <c r="AC12" s="659"/>
      <c r="AD12" s="660">
        <v>8783</v>
      </c>
      <c r="AE12" s="660"/>
      <c r="AF12" s="660"/>
      <c r="AG12" s="660"/>
      <c r="AH12" s="660"/>
      <c r="AI12" s="660"/>
      <c r="AJ12" s="660"/>
      <c r="AK12" s="660"/>
      <c r="AL12" s="624">
        <v>0.1</v>
      </c>
      <c r="AM12" s="625"/>
      <c r="AN12" s="625"/>
      <c r="AO12" s="661"/>
      <c r="AP12" s="618" t="s">
        <v>238</v>
      </c>
      <c r="AQ12" s="619"/>
      <c r="AR12" s="619"/>
      <c r="AS12" s="619"/>
      <c r="AT12" s="619"/>
      <c r="AU12" s="619"/>
      <c r="AV12" s="619"/>
      <c r="AW12" s="619"/>
      <c r="AX12" s="619"/>
      <c r="AY12" s="619"/>
      <c r="AZ12" s="619"/>
      <c r="BA12" s="619"/>
      <c r="BB12" s="619"/>
      <c r="BC12" s="619"/>
      <c r="BD12" s="619"/>
      <c r="BE12" s="619"/>
      <c r="BF12" s="620"/>
      <c r="BG12" s="621">
        <v>2157830</v>
      </c>
      <c r="BH12" s="622"/>
      <c r="BI12" s="622"/>
      <c r="BJ12" s="622"/>
      <c r="BK12" s="622"/>
      <c r="BL12" s="622"/>
      <c r="BM12" s="622"/>
      <c r="BN12" s="623"/>
      <c r="BO12" s="659">
        <v>50.6</v>
      </c>
      <c r="BP12" s="659"/>
      <c r="BQ12" s="659"/>
      <c r="BR12" s="659"/>
      <c r="BS12" s="660" t="s">
        <v>121</v>
      </c>
      <c r="BT12" s="660"/>
      <c r="BU12" s="660"/>
      <c r="BV12" s="660"/>
      <c r="BW12" s="660"/>
      <c r="BX12" s="660"/>
      <c r="BY12" s="660"/>
      <c r="BZ12" s="660"/>
      <c r="CA12" s="660"/>
      <c r="CB12" s="700"/>
      <c r="CD12" s="618" t="s">
        <v>239</v>
      </c>
      <c r="CE12" s="619"/>
      <c r="CF12" s="619"/>
      <c r="CG12" s="619"/>
      <c r="CH12" s="619"/>
      <c r="CI12" s="619"/>
      <c r="CJ12" s="619"/>
      <c r="CK12" s="619"/>
      <c r="CL12" s="619"/>
      <c r="CM12" s="619"/>
      <c r="CN12" s="619"/>
      <c r="CO12" s="619"/>
      <c r="CP12" s="619"/>
      <c r="CQ12" s="620"/>
      <c r="CR12" s="621">
        <v>628195</v>
      </c>
      <c r="CS12" s="622"/>
      <c r="CT12" s="622"/>
      <c r="CU12" s="622"/>
      <c r="CV12" s="622"/>
      <c r="CW12" s="622"/>
      <c r="CX12" s="622"/>
      <c r="CY12" s="623"/>
      <c r="CZ12" s="659">
        <v>3.3</v>
      </c>
      <c r="DA12" s="659"/>
      <c r="DB12" s="659"/>
      <c r="DC12" s="659"/>
      <c r="DD12" s="627">
        <v>50976</v>
      </c>
      <c r="DE12" s="622"/>
      <c r="DF12" s="622"/>
      <c r="DG12" s="622"/>
      <c r="DH12" s="622"/>
      <c r="DI12" s="622"/>
      <c r="DJ12" s="622"/>
      <c r="DK12" s="622"/>
      <c r="DL12" s="622"/>
      <c r="DM12" s="622"/>
      <c r="DN12" s="622"/>
      <c r="DO12" s="622"/>
      <c r="DP12" s="623"/>
      <c r="DQ12" s="627">
        <v>316016</v>
      </c>
      <c r="DR12" s="622"/>
      <c r="DS12" s="622"/>
      <c r="DT12" s="622"/>
      <c r="DU12" s="622"/>
      <c r="DV12" s="622"/>
      <c r="DW12" s="622"/>
      <c r="DX12" s="622"/>
      <c r="DY12" s="622"/>
      <c r="DZ12" s="622"/>
      <c r="EA12" s="622"/>
      <c r="EB12" s="622"/>
      <c r="EC12" s="658"/>
    </row>
    <row r="13" spans="2:143" ht="11.25" customHeight="1" x14ac:dyDescent="0.15">
      <c r="B13" s="618" t="s">
        <v>240</v>
      </c>
      <c r="C13" s="619"/>
      <c r="D13" s="619"/>
      <c r="E13" s="619"/>
      <c r="F13" s="619"/>
      <c r="G13" s="619"/>
      <c r="H13" s="619"/>
      <c r="I13" s="619"/>
      <c r="J13" s="619"/>
      <c r="K13" s="619"/>
      <c r="L13" s="619"/>
      <c r="M13" s="619"/>
      <c r="N13" s="619"/>
      <c r="O13" s="619"/>
      <c r="P13" s="619"/>
      <c r="Q13" s="620"/>
      <c r="R13" s="621" t="s">
        <v>121</v>
      </c>
      <c r="S13" s="622"/>
      <c r="T13" s="622"/>
      <c r="U13" s="622"/>
      <c r="V13" s="622"/>
      <c r="W13" s="622"/>
      <c r="X13" s="622"/>
      <c r="Y13" s="623"/>
      <c r="Z13" s="659" t="s">
        <v>121</v>
      </c>
      <c r="AA13" s="659"/>
      <c r="AB13" s="659"/>
      <c r="AC13" s="659"/>
      <c r="AD13" s="660" t="s">
        <v>121</v>
      </c>
      <c r="AE13" s="660"/>
      <c r="AF13" s="660"/>
      <c r="AG13" s="660"/>
      <c r="AH13" s="660"/>
      <c r="AI13" s="660"/>
      <c r="AJ13" s="660"/>
      <c r="AK13" s="660"/>
      <c r="AL13" s="624" t="s">
        <v>121</v>
      </c>
      <c r="AM13" s="625"/>
      <c r="AN13" s="625"/>
      <c r="AO13" s="661"/>
      <c r="AP13" s="618" t="s">
        <v>241</v>
      </c>
      <c r="AQ13" s="619"/>
      <c r="AR13" s="619"/>
      <c r="AS13" s="619"/>
      <c r="AT13" s="619"/>
      <c r="AU13" s="619"/>
      <c r="AV13" s="619"/>
      <c r="AW13" s="619"/>
      <c r="AX13" s="619"/>
      <c r="AY13" s="619"/>
      <c r="AZ13" s="619"/>
      <c r="BA13" s="619"/>
      <c r="BB13" s="619"/>
      <c r="BC13" s="619"/>
      <c r="BD13" s="619"/>
      <c r="BE13" s="619"/>
      <c r="BF13" s="620"/>
      <c r="BG13" s="621">
        <v>2150750</v>
      </c>
      <c r="BH13" s="622"/>
      <c r="BI13" s="622"/>
      <c r="BJ13" s="622"/>
      <c r="BK13" s="622"/>
      <c r="BL13" s="622"/>
      <c r="BM13" s="622"/>
      <c r="BN13" s="623"/>
      <c r="BO13" s="659">
        <v>50.4</v>
      </c>
      <c r="BP13" s="659"/>
      <c r="BQ13" s="659"/>
      <c r="BR13" s="659"/>
      <c r="BS13" s="660" t="s">
        <v>121</v>
      </c>
      <c r="BT13" s="660"/>
      <c r="BU13" s="660"/>
      <c r="BV13" s="660"/>
      <c r="BW13" s="660"/>
      <c r="BX13" s="660"/>
      <c r="BY13" s="660"/>
      <c r="BZ13" s="660"/>
      <c r="CA13" s="660"/>
      <c r="CB13" s="700"/>
      <c r="CD13" s="618" t="s">
        <v>242</v>
      </c>
      <c r="CE13" s="619"/>
      <c r="CF13" s="619"/>
      <c r="CG13" s="619"/>
      <c r="CH13" s="619"/>
      <c r="CI13" s="619"/>
      <c r="CJ13" s="619"/>
      <c r="CK13" s="619"/>
      <c r="CL13" s="619"/>
      <c r="CM13" s="619"/>
      <c r="CN13" s="619"/>
      <c r="CO13" s="619"/>
      <c r="CP13" s="619"/>
      <c r="CQ13" s="620"/>
      <c r="CR13" s="621">
        <v>1963134</v>
      </c>
      <c r="CS13" s="622"/>
      <c r="CT13" s="622"/>
      <c r="CU13" s="622"/>
      <c r="CV13" s="622"/>
      <c r="CW13" s="622"/>
      <c r="CX13" s="622"/>
      <c r="CY13" s="623"/>
      <c r="CZ13" s="659">
        <v>10.3</v>
      </c>
      <c r="DA13" s="659"/>
      <c r="DB13" s="659"/>
      <c r="DC13" s="659"/>
      <c r="DD13" s="627">
        <v>1345476</v>
      </c>
      <c r="DE13" s="622"/>
      <c r="DF13" s="622"/>
      <c r="DG13" s="622"/>
      <c r="DH13" s="622"/>
      <c r="DI13" s="622"/>
      <c r="DJ13" s="622"/>
      <c r="DK13" s="622"/>
      <c r="DL13" s="622"/>
      <c r="DM13" s="622"/>
      <c r="DN13" s="622"/>
      <c r="DO13" s="622"/>
      <c r="DP13" s="623"/>
      <c r="DQ13" s="627">
        <v>492596</v>
      </c>
      <c r="DR13" s="622"/>
      <c r="DS13" s="622"/>
      <c r="DT13" s="622"/>
      <c r="DU13" s="622"/>
      <c r="DV13" s="622"/>
      <c r="DW13" s="622"/>
      <c r="DX13" s="622"/>
      <c r="DY13" s="622"/>
      <c r="DZ13" s="622"/>
      <c r="EA13" s="622"/>
      <c r="EB13" s="622"/>
      <c r="EC13" s="658"/>
    </row>
    <row r="14" spans="2:143" ht="11.25" customHeight="1" x14ac:dyDescent="0.15">
      <c r="B14" s="618" t="s">
        <v>243</v>
      </c>
      <c r="C14" s="619"/>
      <c r="D14" s="619"/>
      <c r="E14" s="619"/>
      <c r="F14" s="619"/>
      <c r="G14" s="619"/>
      <c r="H14" s="619"/>
      <c r="I14" s="619"/>
      <c r="J14" s="619"/>
      <c r="K14" s="619"/>
      <c r="L14" s="619"/>
      <c r="M14" s="619"/>
      <c r="N14" s="619"/>
      <c r="O14" s="619"/>
      <c r="P14" s="619"/>
      <c r="Q14" s="620"/>
      <c r="R14" s="621">
        <v>2147</v>
      </c>
      <c r="S14" s="622"/>
      <c r="T14" s="622"/>
      <c r="U14" s="622"/>
      <c r="V14" s="622"/>
      <c r="W14" s="622"/>
      <c r="X14" s="622"/>
      <c r="Y14" s="623"/>
      <c r="Z14" s="659">
        <v>0</v>
      </c>
      <c r="AA14" s="659"/>
      <c r="AB14" s="659"/>
      <c r="AC14" s="659"/>
      <c r="AD14" s="660">
        <v>2147</v>
      </c>
      <c r="AE14" s="660"/>
      <c r="AF14" s="660"/>
      <c r="AG14" s="660"/>
      <c r="AH14" s="660"/>
      <c r="AI14" s="660"/>
      <c r="AJ14" s="660"/>
      <c r="AK14" s="660"/>
      <c r="AL14" s="624">
        <v>0</v>
      </c>
      <c r="AM14" s="625"/>
      <c r="AN14" s="625"/>
      <c r="AO14" s="661"/>
      <c r="AP14" s="618" t="s">
        <v>244</v>
      </c>
      <c r="AQ14" s="619"/>
      <c r="AR14" s="619"/>
      <c r="AS14" s="619"/>
      <c r="AT14" s="619"/>
      <c r="AU14" s="619"/>
      <c r="AV14" s="619"/>
      <c r="AW14" s="619"/>
      <c r="AX14" s="619"/>
      <c r="AY14" s="619"/>
      <c r="AZ14" s="619"/>
      <c r="BA14" s="619"/>
      <c r="BB14" s="619"/>
      <c r="BC14" s="619"/>
      <c r="BD14" s="619"/>
      <c r="BE14" s="619"/>
      <c r="BF14" s="620"/>
      <c r="BG14" s="621">
        <v>126011</v>
      </c>
      <c r="BH14" s="622"/>
      <c r="BI14" s="622"/>
      <c r="BJ14" s="622"/>
      <c r="BK14" s="622"/>
      <c r="BL14" s="622"/>
      <c r="BM14" s="622"/>
      <c r="BN14" s="623"/>
      <c r="BO14" s="659">
        <v>3</v>
      </c>
      <c r="BP14" s="659"/>
      <c r="BQ14" s="659"/>
      <c r="BR14" s="659"/>
      <c r="BS14" s="660" t="s">
        <v>121</v>
      </c>
      <c r="BT14" s="660"/>
      <c r="BU14" s="660"/>
      <c r="BV14" s="660"/>
      <c r="BW14" s="660"/>
      <c r="BX14" s="660"/>
      <c r="BY14" s="660"/>
      <c r="BZ14" s="660"/>
      <c r="CA14" s="660"/>
      <c r="CB14" s="700"/>
      <c r="CD14" s="618" t="s">
        <v>245</v>
      </c>
      <c r="CE14" s="619"/>
      <c r="CF14" s="619"/>
      <c r="CG14" s="619"/>
      <c r="CH14" s="619"/>
      <c r="CI14" s="619"/>
      <c r="CJ14" s="619"/>
      <c r="CK14" s="619"/>
      <c r="CL14" s="619"/>
      <c r="CM14" s="619"/>
      <c r="CN14" s="619"/>
      <c r="CO14" s="619"/>
      <c r="CP14" s="619"/>
      <c r="CQ14" s="620"/>
      <c r="CR14" s="621">
        <v>530867</v>
      </c>
      <c r="CS14" s="622"/>
      <c r="CT14" s="622"/>
      <c r="CU14" s="622"/>
      <c r="CV14" s="622"/>
      <c r="CW14" s="622"/>
      <c r="CX14" s="622"/>
      <c r="CY14" s="623"/>
      <c r="CZ14" s="659">
        <v>2.8</v>
      </c>
      <c r="DA14" s="659"/>
      <c r="DB14" s="659"/>
      <c r="DC14" s="659"/>
      <c r="DD14" s="627">
        <v>35971</v>
      </c>
      <c r="DE14" s="622"/>
      <c r="DF14" s="622"/>
      <c r="DG14" s="622"/>
      <c r="DH14" s="622"/>
      <c r="DI14" s="622"/>
      <c r="DJ14" s="622"/>
      <c r="DK14" s="622"/>
      <c r="DL14" s="622"/>
      <c r="DM14" s="622"/>
      <c r="DN14" s="622"/>
      <c r="DO14" s="622"/>
      <c r="DP14" s="623"/>
      <c r="DQ14" s="627">
        <v>504689</v>
      </c>
      <c r="DR14" s="622"/>
      <c r="DS14" s="622"/>
      <c r="DT14" s="622"/>
      <c r="DU14" s="622"/>
      <c r="DV14" s="622"/>
      <c r="DW14" s="622"/>
      <c r="DX14" s="622"/>
      <c r="DY14" s="622"/>
      <c r="DZ14" s="622"/>
      <c r="EA14" s="622"/>
      <c r="EB14" s="622"/>
      <c r="EC14" s="658"/>
    </row>
    <row r="15" spans="2:143" ht="11.25" customHeight="1" x14ac:dyDescent="0.15">
      <c r="B15" s="618" t="s">
        <v>246</v>
      </c>
      <c r="C15" s="619"/>
      <c r="D15" s="619"/>
      <c r="E15" s="619"/>
      <c r="F15" s="619"/>
      <c r="G15" s="619"/>
      <c r="H15" s="619"/>
      <c r="I15" s="619"/>
      <c r="J15" s="619"/>
      <c r="K15" s="619"/>
      <c r="L15" s="619"/>
      <c r="M15" s="619"/>
      <c r="N15" s="619"/>
      <c r="O15" s="619"/>
      <c r="P15" s="619"/>
      <c r="Q15" s="620"/>
      <c r="R15" s="621" t="s">
        <v>121</v>
      </c>
      <c r="S15" s="622"/>
      <c r="T15" s="622"/>
      <c r="U15" s="622"/>
      <c r="V15" s="622"/>
      <c r="W15" s="622"/>
      <c r="X15" s="622"/>
      <c r="Y15" s="623"/>
      <c r="Z15" s="659" t="s">
        <v>121</v>
      </c>
      <c r="AA15" s="659"/>
      <c r="AB15" s="659"/>
      <c r="AC15" s="659"/>
      <c r="AD15" s="660" t="s">
        <v>121</v>
      </c>
      <c r="AE15" s="660"/>
      <c r="AF15" s="660"/>
      <c r="AG15" s="660"/>
      <c r="AH15" s="660"/>
      <c r="AI15" s="660"/>
      <c r="AJ15" s="660"/>
      <c r="AK15" s="660"/>
      <c r="AL15" s="624" t="s">
        <v>121</v>
      </c>
      <c r="AM15" s="625"/>
      <c r="AN15" s="625"/>
      <c r="AO15" s="661"/>
      <c r="AP15" s="618" t="s">
        <v>247</v>
      </c>
      <c r="AQ15" s="619"/>
      <c r="AR15" s="619"/>
      <c r="AS15" s="619"/>
      <c r="AT15" s="619"/>
      <c r="AU15" s="619"/>
      <c r="AV15" s="619"/>
      <c r="AW15" s="619"/>
      <c r="AX15" s="619"/>
      <c r="AY15" s="619"/>
      <c r="AZ15" s="619"/>
      <c r="BA15" s="619"/>
      <c r="BB15" s="619"/>
      <c r="BC15" s="619"/>
      <c r="BD15" s="619"/>
      <c r="BE15" s="619"/>
      <c r="BF15" s="620"/>
      <c r="BG15" s="621">
        <v>252090</v>
      </c>
      <c r="BH15" s="622"/>
      <c r="BI15" s="622"/>
      <c r="BJ15" s="622"/>
      <c r="BK15" s="622"/>
      <c r="BL15" s="622"/>
      <c r="BM15" s="622"/>
      <c r="BN15" s="623"/>
      <c r="BO15" s="659">
        <v>5.9</v>
      </c>
      <c r="BP15" s="659"/>
      <c r="BQ15" s="659"/>
      <c r="BR15" s="659"/>
      <c r="BS15" s="660" t="s">
        <v>121</v>
      </c>
      <c r="BT15" s="660"/>
      <c r="BU15" s="660"/>
      <c r="BV15" s="660"/>
      <c r="BW15" s="660"/>
      <c r="BX15" s="660"/>
      <c r="BY15" s="660"/>
      <c r="BZ15" s="660"/>
      <c r="CA15" s="660"/>
      <c r="CB15" s="700"/>
      <c r="CD15" s="618" t="s">
        <v>248</v>
      </c>
      <c r="CE15" s="619"/>
      <c r="CF15" s="619"/>
      <c r="CG15" s="619"/>
      <c r="CH15" s="619"/>
      <c r="CI15" s="619"/>
      <c r="CJ15" s="619"/>
      <c r="CK15" s="619"/>
      <c r="CL15" s="619"/>
      <c r="CM15" s="619"/>
      <c r="CN15" s="619"/>
      <c r="CO15" s="619"/>
      <c r="CP15" s="619"/>
      <c r="CQ15" s="620"/>
      <c r="CR15" s="621">
        <v>1524071</v>
      </c>
      <c r="CS15" s="622"/>
      <c r="CT15" s="622"/>
      <c r="CU15" s="622"/>
      <c r="CV15" s="622"/>
      <c r="CW15" s="622"/>
      <c r="CX15" s="622"/>
      <c r="CY15" s="623"/>
      <c r="CZ15" s="659">
        <v>8</v>
      </c>
      <c r="DA15" s="659"/>
      <c r="DB15" s="659"/>
      <c r="DC15" s="659"/>
      <c r="DD15" s="627">
        <v>86314</v>
      </c>
      <c r="DE15" s="622"/>
      <c r="DF15" s="622"/>
      <c r="DG15" s="622"/>
      <c r="DH15" s="622"/>
      <c r="DI15" s="622"/>
      <c r="DJ15" s="622"/>
      <c r="DK15" s="622"/>
      <c r="DL15" s="622"/>
      <c r="DM15" s="622"/>
      <c r="DN15" s="622"/>
      <c r="DO15" s="622"/>
      <c r="DP15" s="623"/>
      <c r="DQ15" s="627">
        <v>1178043</v>
      </c>
      <c r="DR15" s="622"/>
      <c r="DS15" s="622"/>
      <c r="DT15" s="622"/>
      <c r="DU15" s="622"/>
      <c r="DV15" s="622"/>
      <c r="DW15" s="622"/>
      <c r="DX15" s="622"/>
      <c r="DY15" s="622"/>
      <c r="DZ15" s="622"/>
      <c r="EA15" s="622"/>
      <c r="EB15" s="622"/>
      <c r="EC15" s="658"/>
    </row>
    <row r="16" spans="2:143" ht="11.25" customHeight="1" x14ac:dyDescent="0.15">
      <c r="B16" s="618" t="s">
        <v>249</v>
      </c>
      <c r="C16" s="619"/>
      <c r="D16" s="619"/>
      <c r="E16" s="619"/>
      <c r="F16" s="619"/>
      <c r="G16" s="619"/>
      <c r="H16" s="619"/>
      <c r="I16" s="619"/>
      <c r="J16" s="619"/>
      <c r="K16" s="619"/>
      <c r="L16" s="619"/>
      <c r="M16" s="619"/>
      <c r="N16" s="619"/>
      <c r="O16" s="619"/>
      <c r="P16" s="619"/>
      <c r="Q16" s="620"/>
      <c r="R16" s="621">
        <v>21996</v>
      </c>
      <c r="S16" s="622"/>
      <c r="T16" s="622"/>
      <c r="U16" s="622"/>
      <c r="V16" s="622"/>
      <c r="W16" s="622"/>
      <c r="X16" s="622"/>
      <c r="Y16" s="623"/>
      <c r="Z16" s="659">
        <v>0.1</v>
      </c>
      <c r="AA16" s="659"/>
      <c r="AB16" s="659"/>
      <c r="AC16" s="659"/>
      <c r="AD16" s="660">
        <v>21996</v>
      </c>
      <c r="AE16" s="660"/>
      <c r="AF16" s="660"/>
      <c r="AG16" s="660"/>
      <c r="AH16" s="660"/>
      <c r="AI16" s="660"/>
      <c r="AJ16" s="660"/>
      <c r="AK16" s="660"/>
      <c r="AL16" s="624">
        <v>0.2</v>
      </c>
      <c r="AM16" s="625"/>
      <c r="AN16" s="625"/>
      <c r="AO16" s="661"/>
      <c r="AP16" s="618" t="s">
        <v>250</v>
      </c>
      <c r="AQ16" s="619"/>
      <c r="AR16" s="619"/>
      <c r="AS16" s="619"/>
      <c r="AT16" s="619"/>
      <c r="AU16" s="619"/>
      <c r="AV16" s="619"/>
      <c r="AW16" s="619"/>
      <c r="AX16" s="619"/>
      <c r="AY16" s="619"/>
      <c r="AZ16" s="619"/>
      <c r="BA16" s="619"/>
      <c r="BB16" s="619"/>
      <c r="BC16" s="619"/>
      <c r="BD16" s="619"/>
      <c r="BE16" s="619"/>
      <c r="BF16" s="620"/>
      <c r="BG16" s="621" t="s">
        <v>121</v>
      </c>
      <c r="BH16" s="622"/>
      <c r="BI16" s="622"/>
      <c r="BJ16" s="622"/>
      <c r="BK16" s="622"/>
      <c r="BL16" s="622"/>
      <c r="BM16" s="622"/>
      <c r="BN16" s="623"/>
      <c r="BO16" s="659" t="s">
        <v>121</v>
      </c>
      <c r="BP16" s="659"/>
      <c r="BQ16" s="659"/>
      <c r="BR16" s="659"/>
      <c r="BS16" s="660" t="s">
        <v>121</v>
      </c>
      <c r="BT16" s="660"/>
      <c r="BU16" s="660"/>
      <c r="BV16" s="660"/>
      <c r="BW16" s="660"/>
      <c r="BX16" s="660"/>
      <c r="BY16" s="660"/>
      <c r="BZ16" s="660"/>
      <c r="CA16" s="660"/>
      <c r="CB16" s="700"/>
      <c r="CD16" s="618" t="s">
        <v>251</v>
      </c>
      <c r="CE16" s="619"/>
      <c r="CF16" s="619"/>
      <c r="CG16" s="619"/>
      <c r="CH16" s="619"/>
      <c r="CI16" s="619"/>
      <c r="CJ16" s="619"/>
      <c r="CK16" s="619"/>
      <c r="CL16" s="619"/>
      <c r="CM16" s="619"/>
      <c r="CN16" s="619"/>
      <c r="CO16" s="619"/>
      <c r="CP16" s="619"/>
      <c r="CQ16" s="620"/>
      <c r="CR16" s="621">
        <v>1111650</v>
      </c>
      <c r="CS16" s="622"/>
      <c r="CT16" s="622"/>
      <c r="CU16" s="622"/>
      <c r="CV16" s="622"/>
      <c r="CW16" s="622"/>
      <c r="CX16" s="622"/>
      <c r="CY16" s="623"/>
      <c r="CZ16" s="659">
        <v>5.8</v>
      </c>
      <c r="DA16" s="659"/>
      <c r="DB16" s="659"/>
      <c r="DC16" s="659"/>
      <c r="DD16" s="627" t="s">
        <v>121</v>
      </c>
      <c r="DE16" s="622"/>
      <c r="DF16" s="622"/>
      <c r="DG16" s="622"/>
      <c r="DH16" s="622"/>
      <c r="DI16" s="622"/>
      <c r="DJ16" s="622"/>
      <c r="DK16" s="622"/>
      <c r="DL16" s="622"/>
      <c r="DM16" s="622"/>
      <c r="DN16" s="622"/>
      <c r="DO16" s="622"/>
      <c r="DP16" s="623"/>
      <c r="DQ16" s="627">
        <v>267868</v>
      </c>
      <c r="DR16" s="622"/>
      <c r="DS16" s="622"/>
      <c r="DT16" s="622"/>
      <c r="DU16" s="622"/>
      <c r="DV16" s="622"/>
      <c r="DW16" s="622"/>
      <c r="DX16" s="622"/>
      <c r="DY16" s="622"/>
      <c r="DZ16" s="622"/>
      <c r="EA16" s="622"/>
      <c r="EB16" s="622"/>
      <c r="EC16" s="658"/>
    </row>
    <row r="17" spans="2:133" ht="11.25" customHeight="1" x14ac:dyDescent="0.15">
      <c r="B17" s="618" t="s">
        <v>252</v>
      </c>
      <c r="C17" s="619"/>
      <c r="D17" s="619"/>
      <c r="E17" s="619"/>
      <c r="F17" s="619"/>
      <c r="G17" s="619"/>
      <c r="H17" s="619"/>
      <c r="I17" s="619"/>
      <c r="J17" s="619"/>
      <c r="K17" s="619"/>
      <c r="L17" s="619"/>
      <c r="M17" s="619"/>
      <c r="N17" s="619"/>
      <c r="O17" s="619"/>
      <c r="P17" s="619"/>
      <c r="Q17" s="620"/>
      <c r="R17" s="621">
        <v>76799</v>
      </c>
      <c r="S17" s="622"/>
      <c r="T17" s="622"/>
      <c r="U17" s="622"/>
      <c r="V17" s="622"/>
      <c r="W17" s="622"/>
      <c r="X17" s="622"/>
      <c r="Y17" s="623"/>
      <c r="Z17" s="659">
        <v>0.4</v>
      </c>
      <c r="AA17" s="659"/>
      <c r="AB17" s="659"/>
      <c r="AC17" s="659"/>
      <c r="AD17" s="660">
        <v>76799</v>
      </c>
      <c r="AE17" s="660"/>
      <c r="AF17" s="660"/>
      <c r="AG17" s="660"/>
      <c r="AH17" s="660"/>
      <c r="AI17" s="660"/>
      <c r="AJ17" s="660"/>
      <c r="AK17" s="660"/>
      <c r="AL17" s="624">
        <v>0.8</v>
      </c>
      <c r="AM17" s="625"/>
      <c r="AN17" s="625"/>
      <c r="AO17" s="661"/>
      <c r="AP17" s="618" t="s">
        <v>253</v>
      </c>
      <c r="AQ17" s="619"/>
      <c r="AR17" s="619"/>
      <c r="AS17" s="619"/>
      <c r="AT17" s="619"/>
      <c r="AU17" s="619"/>
      <c r="AV17" s="619"/>
      <c r="AW17" s="619"/>
      <c r="AX17" s="619"/>
      <c r="AY17" s="619"/>
      <c r="AZ17" s="619"/>
      <c r="BA17" s="619"/>
      <c r="BB17" s="619"/>
      <c r="BC17" s="619"/>
      <c r="BD17" s="619"/>
      <c r="BE17" s="619"/>
      <c r="BF17" s="620"/>
      <c r="BG17" s="621" t="s">
        <v>121</v>
      </c>
      <c r="BH17" s="622"/>
      <c r="BI17" s="622"/>
      <c r="BJ17" s="622"/>
      <c r="BK17" s="622"/>
      <c r="BL17" s="622"/>
      <c r="BM17" s="622"/>
      <c r="BN17" s="623"/>
      <c r="BO17" s="659" t="s">
        <v>121</v>
      </c>
      <c r="BP17" s="659"/>
      <c r="BQ17" s="659"/>
      <c r="BR17" s="659"/>
      <c r="BS17" s="660" t="s">
        <v>121</v>
      </c>
      <c r="BT17" s="660"/>
      <c r="BU17" s="660"/>
      <c r="BV17" s="660"/>
      <c r="BW17" s="660"/>
      <c r="BX17" s="660"/>
      <c r="BY17" s="660"/>
      <c r="BZ17" s="660"/>
      <c r="CA17" s="660"/>
      <c r="CB17" s="700"/>
      <c r="CD17" s="618" t="s">
        <v>254</v>
      </c>
      <c r="CE17" s="619"/>
      <c r="CF17" s="619"/>
      <c r="CG17" s="619"/>
      <c r="CH17" s="619"/>
      <c r="CI17" s="619"/>
      <c r="CJ17" s="619"/>
      <c r="CK17" s="619"/>
      <c r="CL17" s="619"/>
      <c r="CM17" s="619"/>
      <c r="CN17" s="619"/>
      <c r="CO17" s="619"/>
      <c r="CP17" s="619"/>
      <c r="CQ17" s="620"/>
      <c r="CR17" s="621">
        <v>1242848</v>
      </c>
      <c r="CS17" s="622"/>
      <c r="CT17" s="622"/>
      <c r="CU17" s="622"/>
      <c r="CV17" s="622"/>
      <c r="CW17" s="622"/>
      <c r="CX17" s="622"/>
      <c r="CY17" s="623"/>
      <c r="CZ17" s="659">
        <v>6.5</v>
      </c>
      <c r="DA17" s="659"/>
      <c r="DB17" s="659"/>
      <c r="DC17" s="659"/>
      <c r="DD17" s="627" t="s">
        <v>121</v>
      </c>
      <c r="DE17" s="622"/>
      <c r="DF17" s="622"/>
      <c r="DG17" s="622"/>
      <c r="DH17" s="622"/>
      <c r="DI17" s="622"/>
      <c r="DJ17" s="622"/>
      <c r="DK17" s="622"/>
      <c r="DL17" s="622"/>
      <c r="DM17" s="622"/>
      <c r="DN17" s="622"/>
      <c r="DO17" s="622"/>
      <c r="DP17" s="623"/>
      <c r="DQ17" s="627">
        <v>1223491</v>
      </c>
      <c r="DR17" s="622"/>
      <c r="DS17" s="622"/>
      <c r="DT17" s="622"/>
      <c r="DU17" s="622"/>
      <c r="DV17" s="622"/>
      <c r="DW17" s="622"/>
      <c r="DX17" s="622"/>
      <c r="DY17" s="622"/>
      <c r="DZ17" s="622"/>
      <c r="EA17" s="622"/>
      <c r="EB17" s="622"/>
      <c r="EC17" s="658"/>
    </row>
    <row r="18" spans="2:133" ht="11.25" customHeight="1" x14ac:dyDescent="0.15">
      <c r="B18" s="618" t="s">
        <v>255</v>
      </c>
      <c r="C18" s="619"/>
      <c r="D18" s="619"/>
      <c r="E18" s="619"/>
      <c r="F18" s="619"/>
      <c r="G18" s="619"/>
      <c r="H18" s="619"/>
      <c r="I18" s="619"/>
      <c r="J18" s="619"/>
      <c r="K18" s="619"/>
      <c r="L18" s="619"/>
      <c r="M18" s="619"/>
      <c r="N18" s="619"/>
      <c r="O18" s="619"/>
      <c r="P18" s="619"/>
      <c r="Q18" s="620"/>
      <c r="R18" s="621">
        <v>25665</v>
      </c>
      <c r="S18" s="622"/>
      <c r="T18" s="622"/>
      <c r="U18" s="622"/>
      <c r="V18" s="622"/>
      <c r="W18" s="622"/>
      <c r="X18" s="622"/>
      <c r="Y18" s="623"/>
      <c r="Z18" s="659">
        <v>0.1</v>
      </c>
      <c r="AA18" s="659"/>
      <c r="AB18" s="659"/>
      <c r="AC18" s="659"/>
      <c r="AD18" s="660">
        <v>25665</v>
      </c>
      <c r="AE18" s="660"/>
      <c r="AF18" s="660"/>
      <c r="AG18" s="660"/>
      <c r="AH18" s="660"/>
      <c r="AI18" s="660"/>
      <c r="AJ18" s="660"/>
      <c r="AK18" s="660"/>
      <c r="AL18" s="624">
        <v>0.3</v>
      </c>
      <c r="AM18" s="625"/>
      <c r="AN18" s="625"/>
      <c r="AO18" s="661"/>
      <c r="AP18" s="618" t="s">
        <v>256</v>
      </c>
      <c r="AQ18" s="619"/>
      <c r="AR18" s="619"/>
      <c r="AS18" s="619"/>
      <c r="AT18" s="619"/>
      <c r="AU18" s="619"/>
      <c r="AV18" s="619"/>
      <c r="AW18" s="619"/>
      <c r="AX18" s="619"/>
      <c r="AY18" s="619"/>
      <c r="AZ18" s="619"/>
      <c r="BA18" s="619"/>
      <c r="BB18" s="619"/>
      <c r="BC18" s="619"/>
      <c r="BD18" s="619"/>
      <c r="BE18" s="619"/>
      <c r="BF18" s="620"/>
      <c r="BG18" s="621" t="s">
        <v>121</v>
      </c>
      <c r="BH18" s="622"/>
      <c r="BI18" s="622"/>
      <c r="BJ18" s="622"/>
      <c r="BK18" s="622"/>
      <c r="BL18" s="622"/>
      <c r="BM18" s="622"/>
      <c r="BN18" s="623"/>
      <c r="BO18" s="659" t="s">
        <v>121</v>
      </c>
      <c r="BP18" s="659"/>
      <c r="BQ18" s="659"/>
      <c r="BR18" s="659"/>
      <c r="BS18" s="660" t="s">
        <v>121</v>
      </c>
      <c r="BT18" s="660"/>
      <c r="BU18" s="660"/>
      <c r="BV18" s="660"/>
      <c r="BW18" s="660"/>
      <c r="BX18" s="660"/>
      <c r="BY18" s="660"/>
      <c r="BZ18" s="660"/>
      <c r="CA18" s="660"/>
      <c r="CB18" s="700"/>
      <c r="CD18" s="618" t="s">
        <v>257</v>
      </c>
      <c r="CE18" s="619"/>
      <c r="CF18" s="619"/>
      <c r="CG18" s="619"/>
      <c r="CH18" s="619"/>
      <c r="CI18" s="619"/>
      <c r="CJ18" s="619"/>
      <c r="CK18" s="619"/>
      <c r="CL18" s="619"/>
      <c r="CM18" s="619"/>
      <c r="CN18" s="619"/>
      <c r="CO18" s="619"/>
      <c r="CP18" s="619"/>
      <c r="CQ18" s="620"/>
      <c r="CR18" s="621" t="s">
        <v>121</v>
      </c>
      <c r="CS18" s="622"/>
      <c r="CT18" s="622"/>
      <c r="CU18" s="622"/>
      <c r="CV18" s="622"/>
      <c r="CW18" s="622"/>
      <c r="CX18" s="622"/>
      <c r="CY18" s="623"/>
      <c r="CZ18" s="659" t="s">
        <v>121</v>
      </c>
      <c r="DA18" s="659"/>
      <c r="DB18" s="659"/>
      <c r="DC18" s="659"/>
      <c r="DD18" s="627" t="s">
        <v>121</v>
      </c>
      <c r="DE18" s="622"/>
      <c r="DF18" s="622"/>
      <c r="DG18" s="622"/>
      <c r="DH18" s="622"/>
      <c r="DI18" s="622"/>
      <c r="DJ18" s="622"/>
      <c r="DK18" s="622"/>
      <c r="DL18" s="622"/>
      <c r="DM18" s="622"/>
      <c r="DN18" s="622"/>
      <c r="DO18" s="622"/>
      <c r="DP18" s="623"/>
      <c r="DQ18" s="627" t="s">
        <v>121</v>
      </c>
      <c r="DR18" s="622"/>
      <c r="DS18" s="622"/>
      <c r="DT18" s="622"/>
      <c r="DU18" s="622"/>
      <c r="DV18" s="622"/>
      <c r="DW18" s="622"/>
      <c r="DX18" s="622"/>
      <c r="DY18" s="622"/>
      <c r="DZ18" s="622"/>
      <c r="EA18" s="622"/>
      <c r="EB18" s="622"/>
      <c r="EC18" s="658"/>
    </row>
    <row r="19" spans="2:133" ht="11.25" customHeight="1" x14ac:dyDescent="0.15">
      <c r="B19" s="618" t="s">
        <v>258</v>
      </c>
      <c r="C19" s="619"/>
      <c r="D19" s="619"/>
      <c r="E19" s="619"/>
      <c r="F19" s="619"/>
      <c r="G19" s="619"/>
      <c r="H19" s="619"/>
      <c r="I19" s="619"/>
      <c r="J19" s="619"/>
      <c r="K19" s="619"/>
      <c r="L19" s="619"/>
      <c r="M19" s="619"/>
      <c r="N19" s="619"/>
      <c r="O19" s="619"/>
      <c r="P19" s="619"/>
      <c r="Q19" s="620"/>
      <c r="R19" s="621">
        <v>23465</v>
      </c>
      <c r="S19" s="622"/>
      <c r="T19" s="622"/>
      <c r="U19" s="622"/>
      <c r="V19" s="622"/>
      <c r="W19" s="622"/>
      <c r="X19" s="622"/>
      <c r="Y19" s="623"/>
      <c r="Z19" s="659">
        <v>0.1</v>
      </c>
      <c r="AA19" s="659"/>
      <c r="AB19" s="659"/>
      <c r="AC19" s="659"/>
      <c r="AD19" s="660">
        <v>23465</v>
      </c>
      <c r="AE19" s="660"/>
      <c r="AF19" s="660"/>
      <c r="AG19" s="660"/>
      <c r="AH19" s="660"/>
      <c r="AI19" s="660"/>
      <c r="AJ19" s="660"/>
      <c r="AK19" s="660"/>
      <c r="AL19" s="624">
        <v>0.2</v>
      </c>
      <c r="AM19" s="625"/>
      <c r="AN19" s="625"/>
      <c r="AO19" s="661"/>
      <c r="AP19" s="618" t="s">
        <v>259</v>
      </c>
      <c r="AQ19" s="619"/>
      <c r="AR19" s="619"/>
      <c r="AS19" s="619"/>
      <c r="AT19" s="619"/>
      <c r="AU19" s="619"/>
      <c r="AV19" s="619"/>
      <c r="AW19" s="619"/>
      <c r="AX19" s="619"/>
      <c r="AY19" s="619"/>
      <c r="AZ19" s="619"/>
      <c r="BA19" s="619"/>
      <c r="BB19" s="619"/>
      <c r="BC19" s="619"/>
      <c r="BD19" s="619"/>
      <c r="BE19" s="619"/>
      <c r="BF19" s="620"/>
      <c r="BG19" s="621">
        <v>147844</v>
      </c>
      <c r="BH19" s="622"/>
      <c r="BI19" s="622"/>
      <c r="BJ19" s="622"/>
      <c r="BK19" s="622"/>
      <c r="BL19" s="622"/>
      <c r="BM19" s="622"/>
      <c r="BN19" s="623"/>
      <c r="BO19" s="659">
        <v>3.5</v>
      </c>
      <c r="BP19" s="659"/>
      <c r="BQ19" s="659"/>
      <c r="BR19" s="659"/>
      <c r="BS19" s="660" t="s">
        <v>121</v>
      </c>
      <c r="BT19" s="660"/>
      <c r="BU19" s="660"/>
      <c r="BV19" s="660"/>
      <c r="BW19" s="660"/>
      <c r="BX19" s="660"/>
      <c r="BY19" s="660"/>
      <c r="BZ19" s="660"/>
      <c r="CA19" s="660"/>
      <c r="CB19" s="700"/>
      <c r="CD19" s="618" t="s">
        <v>260</v>
      </c>
      <c r="CE19" s="619"/>
      <c r="CF19" s="619"/>
      <c r="CG19" s="619"/>
      <c r="CH19" s="619"/>
      <c r="CI19" s="619"/>
      <c r="CJ19" s="619"/>
      <c r="CK19" s="619"/>
      <c r="CL19" s="619"/>
      <c r="CM19" s="619"/>
      <c r="CN19" s="619"/>
      <c r="CO19" s="619"/>
      <c r="CP19" s="619"/>
      <c r="CQ19" s="620"/>
      <c r="CR19" s="621" t="s">
        <v>121</v>
      </c>
      <c r="CS19" s="622"/>
      <c r="CT19" s="622"/>
      <c r="CU19" s="622"/>
      <c r="CV19" s="622"/>
      <c r="CW19" s="622"/>
      <c r="CX19" s="622"/>
      <c r="CY19" s="623"/>
      <c r="CZ19" s="659" t="s">
        <v>121</v>
      </c>
      <c r="DA19" s="659"/>
      <c r="DB19" s="659"/>
      <c r="DC19" s="659"/>
      <c r="DD19" s="627" t="s">
        <v>121</v>
      </c>
      <c r="DE19" s="622"/>
      <c r="DF19" s="622"/>
      <c r="DG19" s="622"/>
      <c r="DH19" s="622"/>
      <c r="DI19" s="622"/>
      <c r="DJ19" s="622"/>
      <c r="DK19" s="622"/>
      <c r="DL19" s="622"/>
      <c r="DM19" s="622"/>
      <c r="DN19" s="622"/>
      <c r="DO19" s="622"/>
      <c r="DP19" s="623"/>
      <c r="DQ19" s="627" t="s">
        <v>121</v>
      </c>
      <c r="DR19" s="622"/>
      <c r="DS19" s="622"/>
      <c r="DT19" s="622"/>
      <c r="DU19" s="622"/>
      <c r="DV19" s="622"/>
      <c r="DW19" s="622"/>
      <c r="DX19" s="622"/>
      <c r="DY19" s="622"/>
      <c r="DZ19" s="622"/>
      <c r="EA19" s="622"/>
      <c r="EB19" s="622"/>
      <c r="EC19" s="658"/>
    </row>
    <row r="20" spans="2:133" ht="11.25" customHeight="1" x14ac:dyDescent="0.15">
      <c r="B20" s="688" t="s">
        <v>261</v>
      </c>
      <c r="C20" s="689"/>
      <c r="D20" s="689"/>
      <c r="E20" s="689"/>
      <c r="F20" s="689"/>
      <c r="G20" s="689"/>
      <c r="H20" s="689"/>
      <c r="I20" s="689"/>
      <c r="J20" s="689"/>
      <c r="K20" s="689"/>
      <c r="L20" s="689"/>
      <c r="M20" s="689"/>
      <c r="N20" s="689"/>
      <c r="O20" s="689"/>
      <c r="P20" s="689"/>
      <c r="Q20" s="690"/>
      <c r="R20" s="621">
        <v>2200</v>
      </c>
      <c r="S20" s="622"/>
      <c r="T20" s="622"/>
      <c r="U20" s="622"/>
      <c r="V20" s="622"/>
      <c r="W20" s="622"/>
      <c r="X20" s="622"/>
      <c r="Y20" s="623"/>
      <c r="Z20" s="659">
        <v>0</v>
      </c>
      <c r="AA20" s="659"/>
      <c r="AB20" s="659"/>
      <c r="AC20" s="659"/>
      <c r="AD20" s="660">
        <v>2200</v>
      </c>
      <c r="AE20" s="660"/>
      <c r="AF20" s="660"/>
      <c r="AG20" s="660"/>
      <c r="AH20" s="660"/>
      <c r="AI20" s="660"/>
      <c r="AJ20" s="660"/>
      <c r="AK20" s="660"/>
      <c r="AL20" s="624">
        <v>0</v>
      </c>
      <c r="AM20" s="625"/>
      <c r="AN20" s="625"/>
      <c r="AO20" s="661"/>
      <c r="AP20" s="618" t="s">
        <v>262</v>
      </c>
      <c r="AQ20" s="619"/>
      <c r="AR20" s="619"/>
      <c r="AS20" s="619"/>
      <c r="AT20" s="619"/>
      <c r="AU20" s="619"/>
      <c r="AV20" s="619"/>
      <c r="AW20" s="619"/>
      <c r="AX20" s="619"/>
      <c r="AY20" s="619"/>
      <c r="AZ20" s="619"/>
      <c r="BA20" s="619"/>
      <c r="BB20" s="619"/>
      <c r="BC20" s="619"/>
      <c r="BD20" s="619"/>
      <c r="BE20" s="619"/>
      <c r="BF20" s="620"/>
      <c r="BG20" s="621">
        <v>147844</v>
      </c>
      <c r="BH20" s="622"/>
      <c r="BI20" s="622"/>
      <c r="BJ20" s="622"/>
      <c r="BK20" s="622"/>
      <c r="BL20" s="622"/>
      <c r="BM20" s="622"/>
      <c r="BN20" s="623"/>
      <c r="BO20" s="659">
        <v>3.5</v>
      </c>
      <c r="BP20" s="659"/>
      <c r="BQ20" s="659"/>
      <c r="BR20" s="659"/>
      <c r="BS20" s="660" t="s">
        <v>121</v>
      </c>
      <c r="BT20" s="660"/>
      <c r="BU20" s="660"/>
      <c r="BV20" s="660"/>
      <c r="BW20" s="660"/>
      <c r="BX20" s="660"/>
      <c r="BY20" s="660"/>
      <c r="BZ20" s="660"/>
      <c r="CA20" s="660"/>
      <c r="CB20" s="700"/>
      <c r="CD20" s="618" t="s">
        <v>263</v>
      </c>
      <c r="CE20" s="619"/>
      <c r="CF20" s="619"/>
      <c r="CG20" s="619"/>
      <c r="CH20" s="619"/>
      <c r="CI20" s="619"/>
      <c r="CJ20" s="619"/>
      <c r="CK20" s="619"/>
      <c r="CL20" s="619"/>
      <c r="CM20" s="619"/>
      <c r="CN20" s="619"/>
      <c r="CO20" s="619"/>
      <c r="CP20" s="619"/>
      <c r="CQ20" s="620"/>
      <c r="CR20" s="621">
        <v>19088323</v>
      </c>
      <c r="CS20" s="622"/>
      <c r="CT20" s="622"/>
      <c r="CU20" s="622"/>
      <c r="CV20" s="622"/>
      <c r="CW20" s="622"/>
      <c r="CX20" s="622"/>
      <c r="CY20" s="623"/>
      <c r="CZ20" s="659">
        <v>100</v>
      </c>
      <c r="DA20" s="659"/>
      <c r="DB20" s="659"/>
      <c r="DC20" s="659"/>
      <c r="DD20" s="627">
        <v>1632484</v>
      </c>
      <c r="DE20" s="622"/>
      <c r="DF20" s="622"/>
      <c r="DG20" s="622"/>
      <c r="DH20" s="622"/>
      <c r="DI20" s="622"/>
      <c r="DJ20" s="622"/>
      <c r="DK20" s="622"/>
      <c r="DL20" s="622"/>
      <c r="DM20" s="622"/>
      <c r="DN20" s="622"/>
      <c r="DO20" s="622"/>
      <c r="DP20" s="623"/>
      <c r="DQ20" s="627">
        <v>13391968</v>
      </c>
      <c r="DR20" s="622"/>
      <c r="DS20" s="622"/>
      <c r="DT20" s="622"/>
      <c r="DU20" s="622"/>
      <c r="DV20" s="622"/>
      <c r="DW20" s="622"/>
      <c r="DX20" s="622"/>
      <c r="DY20" s="622"/>
      <c r="DZ20" s="622"/>
      <c r="EA20" s="622"/>
      <c r="EB20" s="622"/>
      <c r="EC20" s="658"/>
    </row>
    <row r="21" spans="2:133" ht="11.25" customHeight="1" x14ac:dyDescent="0.15">
      <c r="B21" s="618" t="s">
        <v>264</v>
      </c>
      <c r="C21" s="619"/>
      <c r="D21" s="619"/>
      <c r="E21" s="619"/>
      <c r="F21" s="619"/>
      <c r="G21" s="619"/>
      <c r="H21" s="619"/>
      <c r="I21" s="619"/>
      <c r="J21" s="619"/>
      <c r="K21" s="619"/>
      <c r="L21" s="619"/>
      <c r="M21" s="619"/>
      <c r="N21" s="619"/>
      <c r="O21" s="619"/>
      <c r="P21" s="619"/>
      <c r="Q21" s="620"/>
      <c r="R21" s="621">
        <v>5003599</v>
      </c>
      <c r="S21" s="622"/>
      <c r="T21" s="622"/>
      <c r="U21" s="622"/>
      <c r="V21" s="622"/>
      <c r="W21" s="622"/>
      <c r="X21" s="622"/>
      <c r="Y21" s="623"/>
      <c r="Z21" s="659">
        <v>25</v>
      </c>
      <c r="AA21" s="659"/>
      <c r="AB21" s="659"/>
      <c r="AC21" s="659"/>
      <c r="AD21" s="660">
        <v>4360347</v>
      </c>
      <c r="AE21" s="660"/>
      <c r="AF21" s="660"/>
      <c r="AG21" s="660"/>
      <c r="AH21" s="660"/>
      <c r="AI21" s="660"/>
      <c r="AJ21" s="660"/>
      <c r="AK21" s="660"/>
      <c r="AL21" s="624">
        <v>44.8</v>
      </c>
      <c r="AM21" s="625"/>
      <c r="AN21" s="625"/>
      <c r="AO21" s="661"/>
      <c r="AP21" s="618" t="s">
        <v>265</v>
      </c>
      <c r="AQ21" s="698"/>
      <c r="AR21" s="698"/>
      <c r="AS21" s="698"/>
      <c r="AT21" s="698"/>
      <c r="AU21" s="698"/>
      <c r="AV21" s="698"/>
      <c r="AW21" s="698"/>
      <c r="AX21" s="698"/>
      <c r="AY21" s="698"/>
      <c r="AZ21" s="698"/>
      <c r="BA21" s="698"/>
      <c r="BB21" s="698"/>
      <c r="BC21" s="698"/>
      <c r="BD21" s="698"/>
      <c r="BE21" s="698"/>
      <c r="BF21" s="699"/>
      <c r="BG21" s="621">
        <v>5331</v>
      </c>
      <c r="BH21" s="622"/>
      <c r="BI21" s="622"/>
      <c r="BJ21" s="622"/>
      <c r="BK21" s="622"/>
      <c r="BL21" s="622"/>
      <c r="BM21" s="622"/>
      <c r="BN21" s="623"/>
      <c r="BO21" s="659">
        <v>0.1</v>
      </c>
      <c r="BP21" s="659"/>
      <c r="BQ21" s="659"/>
      <c r="BR21" s="659"/>
      <c r="BS21" s="660" t="s">
        <v>121</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266</v>
      </c>
      <c r="C22" s="619"/>
      <c r="D22" s="619"/>
      <c r="E22" s="619"/>
      <c r="F22" s="619"/>
      <c r="G22" s="619"/>
      <c r="H22" s="619"/>
      <c r="I22" s="619"/>
      <c r="J22" s="619"/>
      <c r="K22" s="619"/>
      <c r="L22" s="619"/>
      <c r="M22" s="619"/>
      <c r="N22" s="619"/>
      <c r="O22" s="619"/>
      <c r="P22" s="619"/>
      <c r="Q22" s="620"/>
      <c r="R22" s="621">
        <v>4360347</v>
      </c>
      <c r="S22" s="622"/>
      <c r="T22" s="622"/>
      <c r="U22" s="622"/>
      <c r="V22" s="622"/>
      <c r="W22" s="622"/>
      <c r="X22" s="622"/>
      <c r="Y22" s="623"/>
      <c r="Z22" s="659">
        <v>21.8</v>
      </c>
      <c r="AA22" s="659"/>
      <c r="AB22" s="659"/>
      <c r="AC22" s="659"/>
      <c r="AD22" s="660">
        <v>4360347</v>
      </c>
      <c r="AE22" s="660"/>
      <c r="AF22" s="660"/>
      <c r="AG22" s="660"/>
      <c r="AH22" s="660"/>
      <c r="AI22" s="660"/>
      <c r="AJ22" s="660"/>
      <c r="AK22" s="660"/>
      <c r="AL22" s="624">
        <v>44.8</v>
      </c>
      <c r="AM22" s="625"/>
      <c r="AN22" s="625"/>
      <c r="AO22" s="661"/>
      <c r="AP22" s="618" t="s">
        <v>267</v>
      </c>
      <c r="AQ22" s="698"/>
      <c r="AR22" s="698"/>
      <c r="AS22" s="698"/>
      <c r="AT22" s="698"/>
      <c r="AU22" s="698"/>
      <c r="AV22" s="698"/>
      <c r="AW22" s="698"/>
      <c r="AX22" s="698"/>
      <c r="AY22" s="698"/>
      <c r="AZ22" s="698"/>
      <c r="BA22" s="698"/>
      <c r="BB22" s="698"/>
      <c r="BC22" s="698"/>
      <c r="BD22" s="698"/>
      <c r="BE22" s="698"/>
      <c r="BF22" s="699"/>
      <c r="BG22" s="621" t="s">
        <v>121</v>
      </c>
      <c r="BH22" s="622"/>
      <c r="BI22" s="622"/>
      <c r="BJ22" s="622"/>
      <c r="BK22" s="622"/>
      <c r="BL22" s="622"/>
      <c r="BM22" s="622"/>
      <c r="BN22" s="623"/>
      <c r="BO22" s="659" t="s">
        <v>121</v>
      </c>
      <c r="BP22" s="659"/>
      <c r="BQ22" s="659"/>
      <c r="BR22" s="659"/>
      <c r="BS22" s="660" t="s">
        <v>121</v>
      </c>
      <c r="BT22" s="660"/>
      <c r="BU22" s="660"/>
      <c r="BV22" s="660"/>
      <c r="BW22" s="660"/>
      <c r="BX22" s="660"/>
      <c r="BY22" s="660"/>
      <c r="BZ22" s="660"/>
      <c r="CA22" s="660"/>
      <c r="CB22" s="700"/>
      <c r="CD22" s="673" t="s">
        <v>268</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269</v>
      </c>
      <c r="C23" s="619"/>
      <c r="D23" s="619"/>
      <c r="E23" s="619"/>
      <c r="F23" s="619"/>
      <c r="G23" s="619"/>
      <c r="H23" s="619"/>
      <c r="I23" s="619"/>
      <c r="J23" s="619"/>
      <c r="K23" s="619"/>
      <c r="L23" s="619"/>
      <c r="M23" s="619"/>
      <c r="N23" s="619"/>
      <c r="O23" s="619"/>
      <c r="P23" s="619"/>
      <c r="Q23" s="620"/>
      <c r="R23" s="621">
        <v>598112</v>
      </c>
      <c r="S23" s="622"/>
      <c r="T23" s="622"/>
      <c r="U23" s="622"/>
      <c r="V23" s="622"/>
      <c r="W23" s="622"/>
      <c r="X23" s="622"/>
      <c r="Y23" s="623"/>
      <c r="Z23" s="659">
        <v>3</v>
      </c>
      <c r="AA23" s="659"/>
      <c r="AB23" s="659"/>
      <c r="AC23" s="659"/>
      <c r="AD23" s="660" t="s">
        <v>121</v>
      </c>
      <c r="AE23" s="660"/>
      <c r="AF23" s="660"/>
      <c r="AG23" s="660"/>
      <c r="AH23" s="660"/>
      <c r="AI23" s="660"/>
      <c r="AJ23" s="660"/>
      <c r="AK23" s="660"/>
      <c r="AL23" s="624" t="s">
        <v>121</v>
      </c>
      <c r="AM23" s="625"/>
      <c r="AN23" s="625"/>
      <c r="AO23" s="661"/>
      <c r="AP23" s="618" t="s">
        <v>270</v>
      </c>
      <c r="AQ23" s="698"/>
      <c r="AR23" s="698"/>
      <c r="AS23" s="698"/>
      <c r="AT23" s="698"/>
      <c r="AU23" s="698"/>
      <c r="AV23" s="698"/>
      <c r="AW23" s="698"/>
      <c r="AX23" s="698"/>
      <c r="AY23" s="698"/>
      <c r="AZ23" s="698"/>
      <c r="BA23" s="698"/>
      <c r="BB23" s="698"/>
      <c r="BC23" s="698"/>
      <c r="BD23" s="698"/>
      <c r="BE23" s="698"/>
      <c r="BF23" s="699"/>
      <c r="BG23" s="621">
        <v>142513</v>
      </c>
      <c r="BH23" s="622"/>
      <c r="BI23" s="622"/>
      <c r="BJ23" s="622"/>
      <c r="BK23" s="622"/>
      <c r="BL23" s="622"/>
      <c r="BM23" s="622"/>
      <c r="BN23" s="623"/>
      <c r="BO23" s="659">
        <v>3.3</v>
      </c>
      <c r="BP23" s="659"/>
      <c r="BQ23" s="659"/>
      <c r="BR23" s="659"/>
      <c r="BS23" s="660" t="s">
        <v>121</v>
      </c>
      <c r="BT23" s="660"/>
      <c r="BU23" s="660"/>
      <c r="BV23" s="660"/>
      <c r="BW23" s="660"/>
      <c r="BX23" s="660"/>
      <c r="BY23" s="660"/>
      <c r="BZ23" s="660"/>
      <c r="CA23" s="660"/>
      <c r="CB23" s="700"/>
      <c r="CD23" s="673" t="s">
        <v>210</v>
      </c>
      <c r="CE23" s="674"/>
      <c r="CF23" s="674"/>
      <c r="CG23" s="674"/>
      <c r="CH23" s="674"/>
      <c r="CI23" s="674"/>
      <c r="CJ23" s="674"/>
      <c r="CK23" s="674"/>
      <c r="CL23" s="674"/>
      <c r="CM23" s="674"/>
      <c r="CN23" s="674"/>
      <c r="CO23" s="674"/>
      <c r="CP23" s="674"/>
      <c r="CQ23" s="675"/>
      <c r="CR23" s="673" t="s">
        <v>271</v>
      </c>
      <c r="CS23" s="674"/>
      <c r="CT23" s="674"/>
      <c r="CU23" s="674"/>
      <c r="CV23" s="674"/>
      <c r="CW23" s="674"/>
      <c r="CX23" s="674"/>
      <c r="CY23" s="675"/>
      <c r="CZ23" s="673" t="s">
        <v>272</v>
      </c>
      <c r="DA23" s="674"/>
      <c r="DB23" s="674"/>
      <c r="DC23" s="675"/>
      <c r="DD23" s="673" t="s">
        <v>273</v>
      </c>
      <c r="DE23" s="674"/>
      <c r="DF23" s="674"/>
      <c r="DG23" s="674"/>
      <c r="DH23" s="674"/>
      <c r="DI23" s="674"/>
      <c r="DJ23" s="674"/>
      <c r="DK23" s="675"/>
      <c r="DL23" s="711" t="s">
        <v>274</v>
      </c>
      <c r="DM23" s="712"/>
      <c r="DN23" s="712"/>
      <c r="DO23" s="712"/>
      <c r="DP23" s="712"/>
      <c r="DQ23" s="712"/>
      <c r="DR23" s="712"/>
      <c r="DS23" s="712"/>
      <c r="DT23" s="712"/>
      <c r="DU23" s="712"/>
      <c r="DV23" s="713"/>
      <c r="DW23" s="673" t="s">
        <v>275</v>
      </c>
      <c r="DX23" s="674"/>
      <c r="DY23" s="674"/>
      <c r="DZ23" s="674"/>
      <c r="EA23" s="674"/>
      <c r="EB23" s="674"/>
      <c r="EC23" s="675"/>
    </row>
    <row r="24" spans="2:133" ht="11.25" customHeight="1" x14ac:dyDescent="0.15">
      <c r="B24" s="618" t="s">
        <v>276</v>
      </c>
      <c r="C24" s="619"/>
      <c r="D24" s="619"/>
      <c r="E24" s="619"/>
      <c r="F24" s="619"/>
      <c r="G24" s="619"/>
      <c r="H24" s="619"/>
      <c r="I24" s="619"/>
      <c r="J24" s="619"/>
      <c r="K24" s="619"/>
      <c r="L24" s="619"/>
      <c r="M24" s="619"/>
      <c r="N24" s="619"/>
      <c r="O24" s="619"/>
      <c r="P24" s="619"/>
      <c r="Q24" s="620"/>
      <c r="R24" s="621">
        <v>45140</v>
      </c>
      <c r="S24" s="622"/>
      <c r="T24" s="622"/>
      <c r="U24" s="622"/>
      <c r="V24" s="622"/>
      <c r="W24" s="622"/>
      <c r="X24" s="622"/>
      <c r="Y24" s="623"/>
      <c r="Z24" s="659">
        <v>0.2</v>
      </c>
      <c r="AA24" s="659"/>
      <c r="AB24" s="659"/>
      <c r="AC24" s="659"/>
      <c r="AD24" s="660" t="s">
        <v>121</v>
      </c>
      <c r="AE24" s="660"/>
      <c r="AF24" s="660"/>
      <c r="AG24" s="660"/>
      <c r="AH24" s="660"/>
      <c r="AI24" s="660"/>
      <c r="AJ24" s="660"/>
      <c r="AK24" s="660"/>
      <c r="AL24" s="624" t="s">
        <v>121</v>
      </c>
      <c r="AM24" s="625"/>
      <c r="AN24" s="625"/>
      <c r="AO24" s="661"/>
      <c r="AP24" s="618" t="s">
        <v>277</v>
      </c>
      <c r="AQ24" s="698"/>
      <c r="AR24" s="698"/>
      <c r="AS24" s="698"/>
      <c r="AT24" s="698"/>
      <c r="AU24" s="698"/>
      <c r="AV24" s="698"/>
      <c r="AW24" s="698"/>
      <c r="AX24" s="698"/>
      <c r="AY24" s="698"/>
      <c r="AZ24" s="698"/>
      <c r="BA24" s="698"/>
      <c r="BB24" s="698"/>
      <c r="BC24" s="698"/>
      <c r="BD24" s="698"/>
      <c r="BE24" s="698"/>
      <c r="BF24" s="699"/>
      <c r="BG24" s="621" t="s">
        <v>121</v>
      </c>
      <c r="BH24" s="622"/>
      <c r="BI24" s="622"/>
      <c r="BJ24" s="622"/>
      <c r="BK24" s="622"/>
      <c r="BL24" s="622"/>
      <c r="BM24" s="622"/>
      <c r="BN24" s="623"/>
      <c r="BO24" s="659" t="s">
        <v>121</v>
      </c>
      <c r="BP24" s="659"/>
      <c r="BQ24" s="659"/>
      <c r="BR24" s="659"/>
      <c r="BS24" s="660" t="s">
        <v>121</v>
      </c>
      <c r="BT24" s="660"/>
      <c r="BU24" s="660"/>
      <c r="BV24" s="660"/>
      <c r="BW24" s="660"/>
      <c r="BX24" s="660"/>
      <c r="BY24" s="660"/>
      <c r="BZ24" s="660"/>
      <c r="CA24" s="660"/>
      <c r="CB24" s="700"/>
      <c r="CD24" s="679" t="s">
        <v>278</v>
      </c>
      <c r="CE24" s="680"/>
      <c r="CF24" s="680"/>
      <c r="CG24" s="680"/>
      <c r="CH24" s="680"/>
      <c r="CI24" s="680"/>
      <c r="CJ24" s="680"/>
      <c r="CK24" s="680"/>
      <c r="CL24" s="680"/>
      <c r="CM24" s="680"/>
      <c r="CN24" s="680"/>
      <c r="CO24" s="680"/>
      <c r="CP24" s="680"/>
      <c r="CQ24" s="681"/>
      <c r="CR24" s="676">
        <v>7403827</v>
      </c>
      <c r="CS24" s="677"/>
      <c r="CT24" s="677"/>
      <c r="CU24" s="677"/>
      <c r="CV24" s="677"/>
      <c r="CW24" s="677"/>
      <c r="CX24" s="677"/>
      <c r="CY24" s="702"/>
      <c r="CZ24" s="703">
        <v>38.799999999999997</v>
      </c>
      <c r="DA24" s="685"/>
      <c r="DB24" s="685"/>
      <c r="DC24" s="705"/>
      <c r="DD24" s="701">
        <v>5370100</v>
      </c>
      <c r="DE24" s="677"/>
      <c r="DF24" s="677"/>
      <c r="DG24" s="677"/>
      <c r="DH24" s="677"/>
      <c r="DI24" s="677"/>
      <c r="DJ24" s="677"/>
      <c r="DK24" s="702"/>
      <c r="DL24" s="701">
        <v>4688037</v>
      </c>
      <c r="DM24" s="677"/>
      <c r="DN24" s="677"/>
      <c r="DO24" s="677"/>
      <c r="DP24" s="677"/>
      <c r="DQ24" s="677"/>
      <c r="DR24" s="677"/>
      <c r="DS24" s="677"/>
      <c r="DT24" s="677"/>
      <c r="DU24" s="677"/>
      <c r="DV24" s="702"/>
      <c r="DW24" s="703">
        <v>48.1</v>
      </c>
      <c r="DX24" s="685"/>
      <c r="DY24" s="685"/>
      <c r="DZ24" s="685"/>
      <c r="EA24" s="685"/>
      <c r="EB24" s="685"/>
      <c r="EC24" s="704"/>
    </row>
    <row r="25" spans="2:133" ht="11.25" customHeight="1" x14ac:dyDescent="0.15">
      <c r="B25" s="618" t="s">
        <v>279</v>
      </c>
      <c r="C25" s="619"/>
      <c r="D25" s="619"/>
      <c r="E25" s="619"/>
      <c r="F25" s="619"/>
      <c r="G25" s="619"/>
      <c r="H25" s="619"/>
      <c r="I25" s="619"/>
      <c r="J25" s="619"/>
      <c r="K25" s="619"/>
      <c r="L25" s="619"/>
      <c r="M25" s="619"/>
      <c r="N25" s="619"/>
      <c r="O25" s="619"/>
      <c r="P25" s="619"/>
      <c r="Q25" s="620"/>
      <c r="R25" s="621">
        <v>10454962</v>
      </c>
      <c r="S25" s="622"/>
      <c r="T25" s="622"/>
      <c r="U25" s="622"/>
      <c r="V25" s="622"/>
      <c r="W25" s="622"/>
      <c r="X25" s="622"/>
      <c r="Y25" s="623"/>
      <c r="Z25" s="659">
        <v>52.2</v>
      </c>
      <c r="AA25" s="659"/>
      <c r="AB25" s="659"/>
      <c r="AC25" s="659"/>
      <c r="AD25" s="660">
        <v>9669197</v>
      </c>
      <c r="AE25" s="660"/>
      <c r="AF25" s="660"/>
      <c r="AG25" s="660"/>
      <c r="AH25" s="660"/>
      <c r="AI25" s="660"/>
      <c r="AJ25" s="660"/>
      <c r="AK25" s="660"/>
      <c r="AL25" s="624">
        <v>99.4</v>
      </c>
      <c r="AM25" s="625"/>
      <c r="AN25" s="625"/>
      <c r="AO25" s="661"/>
      <c r="AP25" s="618" t="s">
        <v>280</v>
      </c>
      <c r="AQ25" s="698"/>
      <c r="AR25" s="698"/>
      <c r="AS25" s="698"/>
      <c r="AT25" s="698"/>
      <c r="AU25" s="698"/>
      <c r="AV25" s="698"/>
      <c r="AW25" s="698"/>
      <c r="AX25" s="698"/>
      <c r="AY25" s="698"/>
      <c r="AZ25" s="698"/>
      <c r="BA25" s="698"/>
      <c r="BB25" s="698"/>
      <c r="BC25" s="698"/>
      <c r="BD25" s="698"/>
      <c r="BE25" s="698"/>
      <c r="BF25" s="699"/>
      <c r="BG25" s="621" t="s">
        <v>121</v>
      </c>
      <c r="BH25" s="622"/>
      <c r="BI25" s="622"/>
      <c r="BJ25" s="622"/>
      <c r="BK25" s="622"/>
      <c r="BL25" s="622"/>
      <c r="BM25" s="622"/>
      <c r="BN25" s="623"/>
      <c r="BO25" s="659" t="s">
        <v>121</v>
      </c>
      <c r="BP25" s="659"/>
      <c r="BQ25" s="659"/>
      <c r="BR25" s="659"/>
      <c r="BS25" s="660" t="s">
        <v>121</v>
      </c>
      <c r="BT25" s="660"/>
      <c r="BU25" s="660"/>
      <c r="BV25" s="660"/>
      <c r="BW25" s="660"/>
      <c r="BX25" s="660"/>
      <c r="BY25" s="660"/>
      <c r="BZ25" s="660"/>
      <c r="CA25" s="660"/>
      <c r="CB25" s="700"/>
      <c r="CD25" s="618" t="s">
        <v>281</v>
      </c>
      <c r="CE25" s="619"/>
      <c r="CF25" s="619"/>
      <c r="CG25" s="619"/>
      <c r="CH25" s="619"/>
      <c r="CI25" s="619"/>
      <c r="CJ25" s="619"/>
      <c r="CK25" s="619"/>
      <c r="CL25" s="619"/>
      <c r="CM25" s="619"/>
      <c r="CN25" s="619"/>
      <c r="CO25" s="619"/>
      <c r="CP25" s="619"/>
      <c r="CQ25" s="620"/>
      <c r="CR25" s="621">
        <v>3131666</v>
      </c>
      <c r="CS25" s="634"/>
      <c r="CT25" s="634"/>
      <c r="CU25" s="634"/>
      <c r="CV25" s="634"/>
      <c r="CW25" s="634"/>
      <c r="CX25" s="634"/>
      <c r="CY25" s="635"/>
      <c r="CZ25" s="624">
        <v>16.399999999999999</v>
      </c>
      <c r="DA25" s="636"/>
      <c r="DB25" s="636"/>
      <c r="DC25" s="637"/>
      <c r="DD25" s="627">
        <v>2968110</v>
      </c>
      <c r="DE25" s="634"/>
      <c r="DF25" s="634"/>
      <c r="DG25" s="634"/>
      <c r="DH25" s="634"/>
      <c r="DI25" s="634"/>
      <c r="DJ25" s="634"/>
      <c r="DK25" s="635"/>
      <c r="DL25" s="627">
        <v>2712825</v>
      </c>
      <c r="DM25" s="634"/>
      <c r="DN25" s="634"/>
      <c r="DO25" s="634"/>
      <c r="DP25" s="634"/>
      <c r="DQ25" s="634"/>
      <c r="DR25" s="634"/>
      <c r="DS25" s="634"/>
      <c r="DT25" s="634"/>
      <c r="DU25" s="634"/>
      <c r="DV25" s="635"/>
      <c r="DW25" s="624">
        <v>27.8</v>
      </c>
      <c r="DX25" s="636"/>
      <c r="DY25" s="636"/>
      <c r="DZ25" s="636"/>
      <c r="EA25" s="636"/>
      <c r="EB25" s="636"/>
      <c r="EC25" s="648"/>
    </row>
    <row r="26" spans="2:133" ht="11.25" customHeight="1" x14ac:dyDescent="0.15">
      <c r="B26" s="618" t="s">
        <v>282</v>
      </c>
      <c r="C26" s="619"/>
      <c r="D26" s="619"/>
      <c r="E26" s="619"/>
      <c r="F26" s="619"/>
      <c r="G26" s="619"/>
      <c r="H26" s="619"/>
      <c r="I26" s="619"/>
      <c r="J26" s="619"/>
      <c r="K26" s="619"/>
      <c r="L26" s="619"/>
      <c r="M26" s="619"/>
      <c r="N26" s="619"/>
      <c r="O26" s="619"/>
      <c r="P26" s="619"/>
      <c r="Q26" s="620"/>
      <c r="R26" s="621">
        <v>2827</v>
      </c>
      <c r="S26" s="622"/>
      <c r="T26" s="622"/>
      <c r="U26" s="622"/>
      <c r="V26" s="622"/>
      <c r="W26" s="622"/>
      <c r="X26" s="622"/>
      <c r="Y26" s="623"/>
      <c r="Z26" s="659">
        <v>0</v>
      </c>
      <c r="AA26" s="659"/>
      <c r="AB26" s="659"/>
      <c r="AC26" s="659"/>
      <c r="AD26" s="660">
        <v>2827</v>
      </c>
      <c r="AE26" s="660"/>
      <c r="AF26" s="660"/>
      <c r="AG26" s="660"/>
      <c r="AH26" s="660"/>
      <c r="AI26" s="660"/>
      <c r="AJ26" s="660"/>
      <c r="AK26" s="660"/>
      <c r="AL26" s="624">
        <v>0</v>
      </c>
      <c r="AM26" s="625"/>
      <c r="AN26" s="625"/>
      <c r="AO26" s="661"/>
      <c r="AP26" s="618" t="s">
        <v>283</v>
      </c>
      <c r="AQ26" s="698"/>
      <c r="AR26" s="698"/>
      <c r="AS26" s="698"/>
      <c r="AT26" s="698"/>
      <c r="AU26" s="698"/>
      <c r="AV26" s="698"/>
      <c r="AW26" s="698"/>
      <c r="AX26" s="698"/>
      <c r="AY26" s="698"/>
      <c r="AZ26" s="698"/>
      <c r="BA26" s="698"/>
      <c r="BB26" s="698"/>
      <c r="BC26" s="698"/>
      <c r="BD26" s="698"/>
      <c r="BE26" s="698"/>
      <c r="BF26" s="699"/>
      <c r="BG26" s="621" t="s">
        <v>121</v>
      </c>
      <c r="BH26" s="622"/>
      <c r="BI26" s="622"/>
      <c r="BJ26" s="622"/>
      <c r="BK26" s="622"/>
      <c r="BL26" s="622"/>
      <c r="BM26" s="622"/>
      <c r="BN26" s="623"/>
      <c r="BO26" s="659" t="s">
        <v>121</v>
      </c>
      <c r="BP26" s="659"/>
      <c r="BQ26" s="659"/>
      <c r="BR26" s="659"/>
      <c r="BS26" s="660" t="s">
        <v>121</v>
      </c>
      <c r="BT26" s="660"/>
      <c r="BU26" s="660"/>
      <c r="BV26" s="660"/>
      <c r="BW26" s="660"/>
      <c r="BX26" s="660"/>
      <c r="BY26" s="660"/>
      <c r="BZ26" s="660"/>
      <c r="CA26" s="660"/>
      <c r="CB26" s="700"/>
      <c r="CD26" s="618" t="s">
        <v>284</v>
      </c>
      <c r="CE26" s="619"/>
      <c r="CF26" s="619"/>
      <c r="CG26" s="619"/>
      <c r="CH26" s="619"/>
      <c r="CI26" s="619"/>
      <c r="CJ26" s="619"/>
      <c r="CK26" s="619"/>
      <c r="CL26" s="619"/>
      <c r="CM26" s="619"/>
      <c r="CN26" s="619"/>
      <c r="CO26" s="619"/>
      <c r="CP26" s="619"/>
      <c r="CQ26" s="620"/>
      <c r="CR26" s="621">
        <v>1643650</v>
      </c>
      <c r="CS26" s="622"/>
      <c r="CT26" s="622"/>
      <c r="CU26" s="622"/>
      <c r="CV26" s="622"/>
      <c r="CW26" s="622"/>
      <c r="CX26" s="622"/>
      <c r="CY26" s="623"/>
      <c r="CZ26" s="624">
        <v>8.6</v>
      </c>
      <c r="DA26" s="636"/>
      <c r="DB26" s="636"/>
      <c r="DC26" s="637"/>
      <c r="DD26" s="627">
        <v>1555202</v>
      </c>
      <c r="DE26" s="622"/>
      <c r="DF26" s="622"/>
      <c r="DG26" s="622"/>
      <c r="DH26" s="622"/>
      <c r="DI26" s="622"/>
      <c r="DJ26" s="622"/>
      <c r="DK26" s="623"/>
      <c r="DL26" s="627" t="s">
        <v>121</v>
      </c>
      <c r="DM26" s="622"/>
      <c r="DN26" s="622"/>
      <c r="DO26" s="622"/>
      <c r="DP26" s="622"/>
      <c r="DQ26" s="622"/>
      <c r="DR26" s="622"/>
      <c r="DS26" s="622"/>
      <c r="DT26" s="622"/>
      <c r="DU26" s="622"/>
      <c r="DV26" s="623"/>
      <c r="DW26" s="624" t="s">
        <v>121</v>
      </c>
      <c r="DX26" s="636"/>
      <c r="DY26" s="636"/>
      <c r="DZ26" s="636"/>
      <c r="EA26" s="636"/>
      <c r="EB26" s="636"/>
      <c r="EC26" s="648"/>
    </row>
    <row r="27" spans="2:133" ht="11.25" customHeight="1" x14ac:dyDescent="0.15">
      <c r="B27" s="618" t="s">
        <v>285</v>
      </c>
      <c r="C27" s="619"/>
      <c r="D27" s="619"/>
      <c r="E27" s="619"/>
      <c r="F27" s="619"/>
      <c r="G27" s="619"/>
      <c r="H27" s="619"/>
      <c r="I27" s="619"/>
      <c r="J27" s="619"/>
      <c r="K27" s="619"/>
      <c r="L27" s="619"/>
      <c r="M27" s="619"/>
      <c r="N27" s="619"/>
      <c r="O27" s="619"/>
      <c r="P27" s="619"/>
      <c r="Q27" s="620"/>
      <c r="R27" s="621">
        <v>13111</v>
      </c>
      <c r="S27" s="622"/>
      <c r="T27" s="622"/>
      <c r="U27" s="622"/>
      <c r="V27" s="622"/>
      <c r="W27" s="622"/>
      <c r="X27" s="622"/>
      <c r="Y27" s="623"/>
      <c r="Z27" s="659">
        <v>0.1</v>
      </c>
      <c r="AA27" s="659"/>
      <c r="AB27" s="659"/>
      <c r="AC27" s="659"/>
      <c r="AD27" s="660" t="s">
        <v>121</v>
      </c>
      <c r="AE27" s="660"/>
      <c r="AF27" s="660"/>
      <c r="AG27" s="660"/>
      <c r="AH27" s="660"/>
      <c r="AI27" s="660"/>
      <c r="AJ27" s="660"/>
      <c r="AK27" s="660"/>
      <c r="AL27" s="624" t="s">
        <v>121</v>
      </c>
      <c r="AM27" s="625"/>
      <c r="AN27" s="625"/>
      <c r="AO27" s="661"/>
      <c r="AP27" s="618" t="s">
        <v>286</v>
      </c>
      <c r="AQ27" s="619"/>
      <c r="AR27" s="619"/>
      <c r="AS27" s="619"/>
      <c r="AT27" s="619"/>
      <c r="AU27" s="619"/>
      <c r="AV27" s="619"/>
      <c r="AW27" s="619"/>
      <c r="AX27" s="619"/>
      <c r="AY27" s="619"/>
      <c r="AZ27" s="619"/>
      <c r="BA27" s="619"/>
      <c r="BB27" s="619"/>
      <c r="BC27" s="619"/>
      <c r="BD27" s="619"/>
      <c r="BE27" s="619"/>
      <c r="BF27" s="620"/>
      <c r="BG27" s="621">
        <v>4267414</v>
      </c>
      <c r="BH27" s="622"/>
      <c r="BI27" s="622"/>
      <c r="BJ27" s="622"/>
      <c r="BK27" s="622"/>
      <c r="BL27" s="622"/>
      <c r="BM27" s="622"/>
      <c r="BN27" s="623"/>
      <c r="BO27" s="659">
        <v>100</v>
      </c>
      <c r="BP27" s="659"/>
      <c r="BQ27" s="659"/>
      <c r="BR27" s="659"/>
      <c r="BS27" s="660" t="s">
        <v>121</v>
      </c>
      <c r="BT27" s="660"/>
      <c r="BU27" s="660"/>
      <c r="BV27" s="660"/>
      <c r="BW27" s="660"/>
      <c r="BX27" s="660"/>
      <c r="BY27" s="660"/>
      <c r="BZ27" s="660"/>
      <c r="CA27" s="660"/>
      <c r="CB27" s="700"/>
      <c r="CD27" s="618" t="s">
        <v>287</v>
      </c>
      <c r="CE27" s="619"/>
      <c r="CF27" s="619"/>
      <c r="CG27" s="619"/>
      <c r="CH27" s="619"/>
      <c r="CI27" s="619"/>
      <c r="CJ27" s="619"/>
      <c r="CK27" s="619"/>
      <c r="CL27" s="619"/>
      <c r="CM27" s="619"/>
      <c r="CN27" s="619"/>
      <c r="CO27" s="619"/>
      <c r="CP27" s="619"/>
      <c r="CQ27" s="620"/>
      <c r="CR27" s="621">
        <v>3029313</v>
      </c>
      <c r="CS27" s="634"/>
      <c r="CT27" s="634"/>
      <c r="CU27" s="634"/>
      <c r="CV27" s="634"/>
      <c r="CW27" s="634"/>
      <c r="CX27" s="634"/>
      <c r="CY27" s="635"/>
      <c r="CZ27" s="624">
        <v>15.9</v>
      </c>
      <c r="DA27" s="636"/>
      <c r="DB27" s="636"/>
      <c r="DC27" s="637"/>
      <c r="DD27" s="627">
        <v>1178499</v>
      </c>
      <c r="DE27" s="634"/>
      <c r="DF27" s="634"/>
      <c r="DG27" s="634"/>
      <c r="DH27" s="634"/>
      <c r="DI27" s="634"/>
      <c r="DJ27" s="634"/>
      <c r="DK27" s="635"/>
      <c r="DL27" s="627">
        <v>751721</v>
      </c>
      <c r="DM27" s="634"/>
      <c r="DN27" s="634"/>
      <c r="DO27" s="634"/>
      <c r="DP27" s="634"/>
      <c r="DQ27" s="634"/>
      <c r="DR27" s="634"/>
      <c r="DS27" s="634"/>
      <c r="DT27" s="634"/>
      <c r="DU27" s="634"/>
      <c r="DV27" s="635"/>
      <c r="DW27" s="624">
        <v>7.7</v>
      </c>
      <c r="DX27" s="636"/>
      <c r="DY27" s="636"/>
      <c r="DZ27" s="636"/>
      <c r="EA27" s="636"/>
      <c r="EB27" s="636"/>
      <c r="EC27" s="648"/>
    </row>
    <row r="28" spans="2:133" ht="11.25" customHeight="1" x14ac:dyDescent="0.15">
      <c r="B28" s="618" t="s">
        <v>288</v>
      </c>
      <c r="C28" s="619"/>
      <c r="D28" s="619"/>
      <c r="E28" s="619"/>
      <c r="F28" s="619"/>
      <c r="G28" s="619"/>
      <c r="H28" s="619"/>
      <c r="I28" s="619"/>
      <c r="J28" s="619"/>
      <c r="K28" s="619"/>
      <c r="L28" s="619"/>
      <c r="M28" s="619"/>
      <c r="N28" s="619"/>
      <c r="O28" s="619"/>
      <c r="P28" s="619"/>
      <c r="Q28" s="620"/>
      <c r="R28" s="621">
        <v>209174</v>
      </c>
      <c r="S28" s="622"/>
      <c r="T28" s="622"/>
      <c r="U28" s="622"/>
      <c r="V28" s="622"/>
      <c r="W28" s="622"/>
      <c r="X28" s="622"/>
      <c r="Y28" s="623"/>
      <c r="Z28" s="659">
        <v>1</v>
      </c>
      <c r="AA28" s="659"/>
      <c r="AB28" s="659"/>
      <c r="AC28" s="659"/>
      <c r="AD28" s="660">
        <v>28930</v>
      </c>
      <c r="AE28" s="660"/>
      <c r="AF28" s="660"/>
      <c r="AG28" s="660"/>
      <c r="AH28" s="660"/>
      <c r="AI28" s="660"/>
      <c r="AJ28" s="660"/>
      <c r="AK28" s="660"/>
      <c r="AL28" s="624">
        <v>0.3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289</v>
      </c>
      <c r="CE28" s="619"/>
      <c r="CF28" s="619"/>
      <c r="CG28" s="619"/>
      <c r="CH28" s="619"/>
      <c r="CI28" s="619"/>
      <c r="CJ28" s="619"/>
      <c r="CK28" s="619"/>
      <c r="CL28" s="619"/>
      <c r="CM28" s="619"/>
      <c r="CN28" s="619"/>
      <c r="CO28" s="619"/>
      <c r="CP28" s="619"/>
      <c r="CQ28" s="620"/>
      <c r="CR28" s="621">
        <v>1242848</v>
      </c>
      <c r="CS28" s="622"/>
      <c r="CT28" s="622"/>
      <c r="CU28" s="622"/>
      <c r="CV28" s="622"/>
      <c r="CW28" s="622"/>
      <c r="CX28" s="622"/>
      <c r="CY28" s="623"/>
      <c r="CZ28" s="624">
        <v>6.5</v>
      </c>
      <c r="DA28" s="636"/>
      <c r="DB28" s="636"/>
      <c r="DC28" s="637"/>
      <c r="DD28" s="627">
        <v>1223491</v>
      </c>
      <c r="DE28" s="622"/>
      <c r="DF28" s="622"/>
      <c r="DG28" s="622"/>
      <c r="DH28" s="622"/>
      <c r="DI28" s="622"/>
      <c r="DJ28" s="622"/>
      <c r="DK28" s="623"/>
      <c r="DL28" s="627">
        <v>1223491</v>
      </c>
      <c r="DM28" s="622"/>
      <c r="DN28" s="622"/>
      <c r="DO28" s="622"/>
      <c r="DP28" s="622"/>
      <c r="DQ28" s="622"/>
      <c r="DR28" s="622"/>
      <c r="DS28" s="622"/>
      <c r="DT28" s="622"/>
      <c r="DU28" s="622"/>
      <c r="DV28" s="623"/>
      <c r="DW28" s="624">
        <v>12.5</v>
      </c>
      <c r="DX28" s="636"/>
      <c r="DY28" s="636"/>
      <c r="DZ28" s="636"/>
      <c r="EA28" s="636"/>
      <c r="EB28" s="636"/>
      <c r="EC28" s="648"/>
    </row>
    <row r="29" spans="2:133" ht="11.25" customHeight="1" x14ac:dyDescent="0.15">
      <c r="B29" s="618" t="s">
        <v>290</v>
      </c>
      <c r="C29" s="619"/>
      <c r="D29" s="619"/>
      <c r="E29" s="619"/>
      <c r="F29" s="619"/>
      <c r="G29" s="619"/>
      <c r="H29" s="619"/>
      <c r="I29" s="619"/>
      <c r="J29" s="619"/>
      <c r="K29" s="619"/>
      <c r="L29" s="619"/>
      <c r="M29" s="619"/>
      <c r="N29" s="619"/>
      <c r="O29" s="619"/>
      <c r="P29" s="619"/>
      <c r="Q29" s="620"/>
      <c r="R29" s="621">
        <v>19694</v>
      </c>
      <c r="S29" s="622"/>
      <c r="T29" s="622"/>
      <c r="U29" s="622"/>
      <c r="V29" s="622"/>
      <c r="W29" s="622"/>
      <c r="X29" s="622"/>
      <c r="Y29" s="623"/>
      <c r="Z29" s="659">
        <v>0.1</v>
      </c>
      <c r="AA29" s="659"/>
      <c r="AB29" s="659"/>
      <c r="AC29" s="659"/>
      <c r="AD29" s="660" t="s">
        <v>121</v>
      </c>
      <c r="AE29" s="660"/>
      <c r="AF29" s="660"/>
      <c r="AG29" s="660"/>
      <c r="AH29" s="660"/>
      <c r="AI29" s="660"/>
      <c r="AJ29" s="660"/>
      <c r="AK29" s="660"/>
      <c r="AL29" s="624" t="s">
        <v>121</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291</v>
      </c>
      <c r="CE29" s="641"/>
      <c r="CF29" s="618" t="s">
        <v>66</v>
      </c>
      <c r="CG29" s="619"/>
      <c r="CH29" s="619"/>
      <c r="CI29" s="619"/>
      <c r="CJ29" s="619"/>
      <c r="CK29" s="619"/>
      <c r="CL29" s="619"/>
      <c r="CM29" s="619"/>
      <c r="CN29" s="619"/>
      <c r="CO29" s="619"/>
      <c r="CP29" s="619"/>
      <c r="CQ29" s="620"/>
      <c r="CR29" s="621">
        <v>1242848</v>
      </c>
      <c r="CS29" s="634"/>
      <c r="CT29" s="634"/>
      <c r="CU29" s="634"/>
      <c r="CV29" s="634"/>
      <c r="CW29" s="634"/>
      <c r="CX29" s="634"/>
      <c r="CY29" s="635"/>
      <c r="CZ29" s="624">
        <v>6.5</v>
      </c>
      <c r="DA29" s="636"/>
      <c r="DB29" s="636"/>
      <c r="DC29" s="637"/>
      <c r="DD29" s="627">
        <v>1223491</v>
      </c>
      <c r="DE29" s="634"/>
      <c r="DF29" s="634"/>
      <c r="DG29" s="634"/>
      <c r="DH29" s="634"/>
      <c r="DI29" s="634"/>
      <c r="DJ29" s="634"/>
      <c r="DK29" s="635"/>
      <c r="DL29" s="627">
        <v>1223491</v>
      </c>
      <c r="DM29" s="634"/>
      <c r="DN29" s="634"/>
      <c r="DO29" s="634"/>
      <c r="DP29" s="634"/>
      <c r="DQ29" s="634"/>
      <c r="DR29" s="634"/>
      <c r="DS29" s="634"/>
      <c r="DT29" s="634"/>
      <c r="DU29" s="634"/>
      <c r="DV29" s="635"/>
      <c r="DW29" s="624">
        <v>12.5</v>
      </c>
      <c r="DX29" s="636"/>
      <c r="DY29" s="636"/>
      <c r="DZ29" s="636"/>
      <c r="EA29" s="636"/>
      <c r="EB29" s="636"/>
      <c r="EC29" s="648"/>
    </row>
    <row r="30" spans="2:133" ht="11.25" customHeight="1" x14ac:dyDescent="0.15">
      <c r="B30" s="618" t="s">
        <v>292</v>
      </c>
      <c r="C30" s="619"/>
      <c r="D30" s="619"/>
      <c r="E30" s="619"/>
      <c r="F30" s="619"/>
      <c r="G30" s="619"/>
      <c r="H30" s="619"/>
      <c r="I30" s="619"/>
      <c r="J30" s="619"/>
      <c r="K30" s="619"/>
      <c r="L30" s="619"/>
      <c r="M30" s="619"/>
      <c r="N30" s="619"/>
      <c r="O30" s="619"/>
      <c r="P30" s="619"/>
      <c r="Q30" s="620"/>
      <c r="R30" s="621">
        <v>3031236</v>
      </c>
      <c r="S30" s="622"/>
      <c r="T30" s="622"/>
      <c r="U30" s="622"/>
      <c r="V30" s="622"/>
      <c r="W30" s="622"/>
      <c r="X30" s="622"/>
      <c r="Y30" s="623"/>
      <c r="Z30" s="659">
        <v>15.1</v>
      </c>
      <c r="AA30" s="659"/>
      <c r="AB30" s="659"/>
      <c r="AC30" s="659"/>
      <c r="AD30" s="660" t="s">
        <v>121</v>
      </c>
      <c r="AE30" s="660"/>
      <c r="AF30" s="660"/>
      <c r="AG30" s="660"/>
      <c r="AH30" s="660"/>
      <c r="AI30" s="660"/>
      <c r="AJ30" s="660"/>
      <c r="AK30" s="660"/>
      <c r="AL30" s="624" t="s">
        <v>121</v>
      </c>
      <c r="AM30" s="625"/>
      <c r="AN30" s="625"/>
      <c r="AO30" s="661"/>
      <c r="AP30" s="673" t="s">
        <v>210</v>
      </c>
      <c r="AQ30" s="674"/>
      <c r="AR30" s="674"/>
      <c r="AS30" s="674"/>
      <c r="AT30" s="674"/>
      <c r="AU30" s="674"/>
      <c r="AV30" s="674"/>
      <c r="AW30" s="674"/>
      <c r="AX30" s="674"/>
      <c r="AY30" s="674"/>
      <c r="AZ30" s="674"/>
      <c r="BA30" s="674"/>
      <c r="BB30" s="674"/>
      <c r="BC30" s="674"/>
      <c r="BD30" s="674"/>
      <c r="BE30" s="674"/>
      <c r="BF30" s="675"/>
      <c r="BG30" s="673" t="s">
        <v>293</v>
      </c>
      <c r="BH30" s="691"/>
      <c r="BI30" s="691"/>
      <c r="BJ30" s="691"/>
      <c r="BK30" s="691"/>
      <c r="BL30" s="691"/>
      <c r="BM30" s="691"/>
      <c r="BN30" s="691"/>
      <c r="BO30" s="691"/>
      <c r="BP30" s="691"/>
      <c r="BQ30" s="692"/>
      <c r="BR30" s="673" t="s">
        <v>294</v>
      </c>
      <c r="BS30" s="691"/>
      <c r="BT30" s="691"/>
      <c r="BU30" s="691"/>
      <c r="BV30" s="691"/>
      <c r="BW30" s="691"/>
      <c r="BX30" s="691"/>
      <c r="BY30" s="691"/>
      <c r="BZ30" s="691"/>
      <c r="CA30" s="691"/>
      <c r="CB30" s="692"/>
      <c r="CD30" s="642"/>
      <c r="CE30" s="643"/>
      <c r="CF30" s="618" t="s">
        <v>295</v>
      </c>
      <c r="CG30" s="619"/>
      <c r="CH30" s="619"/>
      <c r="CI30" s="619"/>
      <c r="CJ30" s="619"/>
      <c r="CK30" s="619"/>
      <c r="CL30" s="619"/>
      <c r="CM30" s="619"/>
      <c r="CN30" s="619"/>
      <c r="CO30" s="619"/>
      <c r="CP30" s="619"/>
      <c r="CQ30" s="620"/>
      <c r="CR30" s="621">
        <v>1208336</v>
      </c>
      <c r="CS30" s="622"/>
      <c r="CT30" s="622"/>
      <c r="CU30" s="622"/>
      <c r="CV30" s="622"/>
      <c r="CW30" s="622"/>
      <c r="CX30" s="622"/>
      <c r="CY30" s="623"/>
      <c r="CZ30" s="624">
        <v>6.3</v>
      </c>
      <c r="DA30" s="636"/>
      <c r="DB30" s="636"/>
      <c r="DC30" s="637"/>
      <c r="DD30" s="627">
        <v>1189683</v>
      </c>
      <c r="DE30" s="622"/>
      <c r="DF30" s="622"/>
      <c r="DG30" s="622"/>
      <c r="DH30" s="622"/>
      <c r="DI30" s="622"/>
      <c r="DJ30" s="622"/>
      <c r="DK30" s="623"/>
      <c r="DL30" s="627">
        <v>1189683</v>
      </c>
      <c r="DM30" s="622"/>
      <c r="DN30" s="622"/>
      <c r="DO30" s="622"/>
      <c r="DP30" s="622"/>
      <c r="DQ30" s="622"/>
      <c r="DR30" s="622"/>
      <c r="DS30" s="622"/>
      <c r="DT30" s="622"/>
      <c r="DU30" s="622"/>
      <c r="DV30" s="623"/>
      <c r="DW30" s="624">
        <v>12.2</v>
      </c>
      <c r="DX30" s="636"/>
      <c r="DY30" s="636"/>
      <c r="DZ30" s="636"/>
      <c r="EA30" s="636"/>
      <c r="EB30" s="636"/>
      <c r="EC30" s="648"/>
    </row>
    <row r="31" spans="2:133" ht="11.25" customHeight="1" x14ac:dyDescent="0.15">
      <c r="B31" s="688" t="s">
        <v>296</v>
      </c>
      <c r="C31" s="689"/>
      <c r="D31" s="689"/>
      <c r="E31" s="689"/>
      <c r="F31" s="689"/>
      <c r="G31" s="689"/>
      <c r="H31" s="689"/>
      <c r="I31" s="689"/>
      <c r="J31" s="689"/>
      <c r="K31" s="689"/>
      <c r="L31" s="689"/>
      <c r="M31" s="689"/>
      <c r="N31" s="689"/>
      <c r="O31" s="689"/>
      <c r="P31" s="689"/>
      <c r="Q31" s="690"/>
      <c r="R31" s="621" t="s">
        <v>121</v>
      </c>
      <c r="S31" s="622"/>
      <c r="T31" s="622"/>
      <c r="U31" s="622"/>
      <c r="V31" s="622"/>
      <c r="W31" s="622"/>
      <c r="X31" s="622"/>
      <c r="Y31" s="623"/>
      <c r="Z31" s="659" t="s">
        <v>121</v>
      </c>
      <c r="AA31" s="659"/>
      <c r="AB31" s="659"/>
      <c r="AC31" s="659"/>
      <c r="AD31" s="660" t="s">
        <v>121</v>
      </c>
      <c r="AE31" s="660"/>
      <c r="AF31" s="660"/>
      <c r="AG31" s="660"/>
      <c r="AH31" s="660"/>
      <c r="AI31" s="660"/>
      <c r="AJ31" s="660"/>
      <c r="AK31" s="660"/>
      <c r="AL31" s="624" t="s">
        <v>121</v>
      </c>
      <c r="AM31" s="625"/>
      <c r="AN31" s="625"/>
      <c r="AO31" s="661"/>
      <c r="AP31" s="693" t="s">
        <v>297</v>
      </c>
      <c r="AQ31" s="694"/>
      <c r="AR31" s="694"/>
      <c r="AS31" s="694"/>
      <c r="AT31" s="695" t="s">
        <v>298</v>
      </c>
      <c r="AU31" s="218"/>
      <c r="AV31" s="218"/>
      <c r="AW31" s="218"/>
      <c r="AX31" s="679" t="s">
        <v>176</v>
      </c>
      <c r="AY31" s="680"/>
      <c r="AZ31" s="680"/>
      <c r="BA31" s="680"/>
      <c r="BB31" s="680"/>
      <c r="BC31" s="680"/>
      <c r="BD31" s="680"/>
      <c r="BE31" s="680"/>
      <c r="BF31" s="681"/>
      <c r="BG31" s="683">
        <v>98.8</v>
      </c>
      <c r="BH31" s="684"/>
      <c r="BI31" s="684"/>
      <c r="BJ31" s="684"/>
      <c r="BK31" s="684"/>
      <c r="BL31" s="684"/>
      <c r="BM31" s="685">
        <v>94.8</v>
      </c>
      <c r="BN31" s="684"/>
      <c r="BO31" s="684"/>
      <c r="BP31" s="684"/>
      <c r="BQ31" s="686"/>
      <c r="BR31" s="683">
        <v>98.9</v>
      </c>
      <c r="BS31" s="684"/>
      <c r="BT31" s="684"/>
      <c r="BU31" s="684"/>
      <c r="BV31" s="684"/>
      <c r="BW31" s="684"/>
      <c r="BX31" s="685">
        <v>94.3</v>
      </c>
      <c r="BY31" s="684"/>
      <c r="BZ31" s="684"/>
      <c r="CA31" s="684"/>
      <c r="CB31" s="686"/>
      <c r="CD31" s="642"/>
      <c r="CE31" s="643"/>
      <c r="CF31" s="618" t="s">
        <v>299</v>
      </c>
      <c r="CG31" s="619"/>
      <c r="CH31" s="619"/>
      <c r="CI31" s="619"/>
      <c r="CJ31" s="619"/>
      <c r="CK31" s="619"/>
      <c r="CL31" s="619"/>
      <c r="CM31" s="619"/>
      <c r="CN31" s="619"/>
      <c r="CO31" s="619"/>
      <c r="CP31" s="619"/>
      <c r="CQ31" s="620"/>
      <c r="CR31" s="621">
        <v>34512</v>
      </c>
      <c r="CS31" s="634"/>
      <c r="CT31" s="634"/>
      <c r="CU31" s="634"/>
      <c r="CV31" s="634"/>
      <c r="CW31" s="634"/>
      <c r="CX31" s="634"/>
      <c r="CY31" s="635"/>
      <c r="CZ31" s="624">
        <v>0.2</v>
      </c>
      <c r="DA31" s="636"/>
      <c r="DB31" s="636"/>
      <c r="DC31" s="637"/>
      <c r="DD31" s="627">
        <v>33808</v>
      </c>
      <c r="DE31" s="634"/>
      <c r="DF31" s="634"/>
      <c r="DG31" s="634"/>
      <c r="DH31" s="634"/>
      <c r="DI31" s="634"/>
      <c r="DJ31" s="634"/>
      <c r="DK31" s="635"/>
      <c r="DL31" s="627">
        <v>33808</v>
      </c>
      <c r="DM31" s="634"/>
      <c r="DN31" s="634"/>
      <c r="DO31" s="634"/>
      <c r="DP31" s="634"/>
      <c r="DQ31" s="634"/>
      <c r="DR31" s="634"/>
      <c r="DS31" s="634"/>
      <c r="DT31" s="634"/>
      <c r="DU31" s="634"/>
      <c r="DV31" s="635"/>
      <c r="DW31" s="624">
        <v>0.3</v>
      </c>
      <c r="DX31" s="636"/>
      <c r="DY31" s="636"/>
      <c r="DZ31" s="636"/>
      <c r="EA31" s="636"/>
      <c r="EB31" s="636"/>
      <c r="EC31" s="648"/>
    </row>
    <row r="32" spans="2:133" ht="11.25" customHeight="1" x14ac:dyDescent="0.15">
      <c r="B32" s="618" t="s">
        <v>300</v>
      </c>
      <c r="C32" s="619"/>
      <c r="D32" s="619"/>
      <c r="E32" s="619"/>
      <c r="F32" s="619"/>
      <c r="G32" s="619"/>
      <c r="H32" s="619"/>
      <c r="I32" s="619"/>
      <c r="J32" s="619"/>
      <c r="K32" s="619"/>
      <c r="L32" s="619"/>
      <c r="M32" s="619"/>
      <c r="N32" s="619"/>
      <c r="O32" s="619"/>
      <c r="P32" s="619"/>
      <c r="Q32" s="620"/>
      <c r="R32" s="621">
        <v>921875</v>
      </c>
      <c r="S32" s="622"/>
      <c r="T32" s="622"/>
      <c r="U32" s="622"/>
      <c r="V32" s="622"/>
      <c r="W32" s="622"/>
      <c r="X32" s="622"/>
      <c r="Y32" s="623"/>
      <c r="Z32" s="659">
        <v>4.5999999999999996</v>
      </c>
      <c r="AA32" s="659"/>
      <c r="AB32" s="659"/>
      <c r="AC32" s="659"/>
      <c r="AD32" s="660" t="s">
        <v>121</v>
      </c>
      <c r="AE32" s="660"/>
      <c r="AF32" s="660"/>
      <c r="AG32" s="660"/>
      <c r="AH32" s="660"/>
      <c r="AI32" s="660"/>
      <c r="AJ32" s="660"/>
      <c r="AK32" s="660"/>
      <c r="AL32" s="624" t="s">
        <v>121</v>
      </c>
      <c r="AM32" s="625"/>
      <c r="AN32" s="625"/>
      <c r="AO32" s="661"/>
      <c r="AP32" s="662"/>
      <c r="AQ32" s="663"/>
      <c r="AR32" s="663"/>
      <c r="AS32" s="663"/>
      <c r="AT32" s="696"/>
      <c r="AU32" s="214" t="s">
        <v>301</v>
      </c>
      <c r="AX32" s="618" t="s">
        <v>302</v>
      </c>
      <c r="AY32" s="619"/>
      <c r="AZ32" s="619"/>
      <c r="BA32" s="619"/>
      <c r="BB32" s="619"/>
      <c r="BC32" s="619"/>
      <c r="BD32" s="619"/>
      <c r="BE32" s="619"/>
      <c r="BF32" s="620"/>
      <c r="BG32" s="687">
        <v>98.8</v>
      </c>
      <c r="BH32" s="634"/>
      <c r="BI32" s="634"/>
      <c r="BJ32" s="634"/>
      <c r="BK32" s="634"/>
      <c r="BL32" s="634"/>
      <c r="BM32" s="625">
        <v>95.3</v>
      </c>
      <c r="BN32" s="634"/>
      <c r="BO32" s="634"/>
      <c r="BP32" s="634"/>
      <c r="BQ32" s="657"/>
      <c r="BR32" s="687">
        <v>98.9</v>
      </c>
      <c r="BS32" s="634"/>
      <c r="BT32" s="634"/>
      <c r="BU32" s="634"/>
      <c r="BV32" s="634"/>
      <c r="BW32" s="634"/>
      <c r="BX32" s="625">
        <v>95.1</v>
      </c>
      <c r="BY32" s="634"/>
      <c r="BZ32" s="634"/>
      <c r="CA32" s="634"/>
      <c r="CB32" s="657"/>
      <c r="CD32" s="644"/>
      <c r="CE32" s="645"/>
      <c r="CF32" s="618" t="s">
        <v>303</v>
      </c>
      <c r="CG32" s="619"/>
      <c r="CH32" s="619"/>
      <c r="CI32" s="619"/>
      <c r="CJ32" s="619"/>
      <c r="CK32" s="619"/>
      <c r="CL32" s="619"/>
      <c r="CM32" s="619"/>
      <c r="CN32" s="619"/>
      <c r="CO32" s="619"/>
      <c r="CP32" s="619"/>
      <c r="CQ32" s="620"/>
      <c r="CR32" s="621" t="s">
        <v>121</v>
      </c>
      <c r="CS32" s="622"/>
      <c r="CT32" s="622"/>
      <c r="CU32" s="622"/>
      <c r="CV32" s="622"/>
      <c r="CW32" s="622"/>
      <c r="CX32" s="622"/>
      <c r="CY32" s="623"/>
      <c r="CZ32" s="624" t="s">
        <v>121</v>
      </c>
      <c r="DA32" s="636"/>
      <c r="DB32" s="636"/>
      <c r="DC32" s="637"/>
      <c r="DD32" s="627" t="s">
        <v>121</v>
      </c>
      <c r="DE32" s="622"/>
      <c r="DF32" s="622"/>
      <c r="DG32" s="622"/>
      <c r="DH32" s="622"/>
      <c r="DI32" s="622"/>
      <c r="DJ32" s="622"/>
      <c r="DK32" s="623"/>
      <c r="DL32" s="627" t="s">
        <v>121</v>
      </c>
      <c r="DM32" s="622"/>
      <c r="DN32" s="622"/>
      <c r="DO32" s="622"/>
      <c r="DP32" s="622"/>
      <c r="DQ32" s="622"/>
      <c r="DR32" s="622"/>
      <c r="DS32" s="622"/>
      <c r="DT32" s="622"/>
      <c r="DU32" s="622"/>
      <c r="DV32" s="623"/>
      <c r="DW32" s="624" t="s">
        <v>121</v>
      </c>
      <c r="DX32" s="636"/>
      <c r="DY32" s="636"/>
      <c r="DZ32" s="636"/>
      <c r="EA32" s="636"/>
      <c r="EB32" s="636"/>
      <c r="EC32" s="648"/>
    </row>
    <row r="33" spans="2:133" ht="11.25" customHeight="1" x14ac:dyDescent="0.15">
      <c r="B33" s="618" t="s">
        <v>304</v>
      </c>
      <c r="C33" s="619"/>
      <c r="D33" s="619"/>
      <c r="E33" s="619"/>
      <c r="F33" s="619"/>
      <c r="G33" s="619"/>
      <c r="H33" s="619"/>
      <c r="I33" s="619"/>
      <c r="J33" s="619"/>
      <c r="K33" s="619"/>
      <c r="L33" s="619"/>
      <c r="M33" s="619"/>
      <c r="N33" s="619"/>
      <c r="O33" s="619"/>
      <c r="P33" s="619"/>
      <c r="Q33" s="620"/>
      <c r="R33" s="621">
        <v>42868</v>
      </c>
      <c r="S33" s="622"/>
      <c r="T33" s="622"/>
      <c r="U33" s="622"/>
      <c r="V33" s="622"/>
      <c r="W33" s="622"/>
      <c r="X33" s="622"/>
      <c r="Y33" s="623"/>
      <c r="Z33" s="659">
        <v>0.2</v>
      </c>
      <c r="AA33" s="659"/>
      <c r="AB33" s="659"/>
      <c r="AC33" s="659"/>
      <c r="AD33" s="660">
        <v>12613</v>
      </c>
      <c r="AE33" s="660"/>
      <c r="AF33" s="660"/>
      <c r="AG33" s="660"/>
      <c r="AH33" s="660"/>
      <c r="AI33" s="660"/>
      <c r="AJ33" s="660"/>
      <c r="AK33" s="660"/>
      <c r="AL33" s="624">
        <v>0.1</v>
      </c>
      <c r="AM33" s="625"/>
      <c r="AN33" s="625"/>
      <c r="AO33" s="661"/>
      <c r="AP33" s="664"/>
      <c r="AQ33" s="665"/>
      <c r="AR33" s="665"/>
      <c r="AS33" s="665"/>
      <c r="AT33" s="697"/>
      <c r="AU33" s="219"/>
      <c r="AV33" s="219"/>
      <c r="AW33" s="219"/>
      <c r="AX33" s="602" t="s">
        <v>305</v>
      </c>
      <c r="AY33" s="603"/>
      <c r="AZ33" s="603"/>
      <c r="BA33" s="603"/>
      <c r="BB33" s="603"/>
      <c r="BC33" s="603"/>
      <c r="BD33" s="603"/>
      <c r="BE33" s="603"/>
      <c r="BF33" s="604"/>
      <c r="BG33" s="682">
        <v>98.6</v>
      </c>
      <c r="BH33" s="606"/>
      <c r="BI33" s="606"/>
      <c r="BJ33" s="606"/>
      <c r="BK33" s="606"/>
      <c r="BL33" s="606"/>
      <c r="BM33" s="652">
        <v>94.3</v>
      </c>
      <c r="BN33" s="606"/>
      <c r="BO33" s="606"/>
      <c r="BP33" s="606"/>
      <c r="BQ33" s="669"/>
      <c r="BR33" s="682">
        <v>98.8</v>
      </c>
      <c r="BS33" s="606"/>
      <c r="BT33" s="606"/>
      <c r="BU33" s="606"/>
      <c r="BV33" s="606"/>
      <c r="BW33" s="606"/>
      <c r="BX33" s="652">
        <v>93.6</v>
      </c>
      <c r="BY33" s="606"/>
      <c r="BZ33" s="606"/>
      <c r="CA33" s="606"/>
      <c r="CB33" s="669"/>
      <c r="CD33" s="618" t="s">
        <v>306</v>
      </c>
      <c r="CE33" s="619"/>
      <c r="CF33" s="619"/>
      <c r="CG33" s="619"/>
      <c r="CH33" s="619"/>
      <c r="CI33" s="619"/>
      <c r="CJ33" s="619"/>
      <c r="CK33" s="619"/>
      <c r="CL33" s="619"/>
      <c r="CM33" s="619"/>
      <c r="CN33" s="619"/>
      <c r="CO33" s="619"/>
      <c r="CP33" s="619"/>
      <c r="CQ33" s="620"/>
      <c r="CR33" s="621">
        <v>8940362</v>
      </c>
      <c r="CS33" s="634"/>
      <c r="CT33" s="634"/>
      <c r="CU33" s="634"/>
      <c r="CV33" s="634"/>
      <c r="CW33" s="634"/>
      <c r="CX33" s="634"/>
      <c r="CY33" s="635"/>
      <c r="CZ33" s="624">
        <v>46.8</v>
      </c>
      <c r="DA33" s="636"/>
      <c r="DB33" s="636"/>
      <c r="DC33" s="637"/>
      <c r="DD33" s="627">
        <v>7357404</v>
      </c>
      <c r="DE33" s="634"/>
      <c r="DF33" s="634"/>
      <c r="DG33" s="634"/>
      <c r="DH33" s="634"/>
      <c r="DI33" s="634"/>
      <c r="DJ33" s="634"/>
      <c r="DK33" s="635"/>
      <c r="DL33" s="627">
        <v>4372405</v>
      </c>
      <c r="DM33" s="634"/>
      <c r="DN33" s="634"/>
      <c r="DO33" s="634"/>
      <c r="DP33" s="634"/>
      <c r="DQ33" s="634"/>
      <c r="DR33" s="634"/>
      <c r="DS33" s="634"/>
      <c r="DT33" s="634"/>
      <c r="DU33" s="634"/>
      <c r="DV33" s="635"/>
      <c r="DW33" s="624">
        <v>44.8</v>
      </c>
      <c r="DX33" s="636"/>
      <c r="DY33" s="636"/>
      <c r="DZ33" s="636"/>
      <c r="EA33" s="636"/>
      <c r="EB33" s="636"/>
      <c r="EC33" s="648"/>
    </row>
    <row r="34" spans="2:133" ht="11.25" customHeight="1" x14ac:dyDescent="0.15">
      <c r="B34" s="618" t="s">
        <v>307</v>
      </c>
      <c r="C34" s="619"/>
      <c r="D34" s="619"/>
      <c r="E34" s="619"/>
      <c r="F34" s="619"/>
      <c r="G34" s="619"/>
      <c r="H34" s="619"/>
      <c r="I34" s="619"/>
      <c r="J34" s="619"/>
      <c r="K34" s="619"/>
      <c r="L34" s="619"/>
      <c r="M34" s="619"/>
      <c r="N34" s="619"/>
      <c r="O34" s="619"/>
      <c r="P34" s="619"/>
      <c r="Q34" s="620"/>
      <c r="R34" s="621">
        <v>536519</v>
      </c>
      <c r="S34" s="622"/>
      <c r="T34" s="622"/>
      <c r="U34" s="622"/>
      <c r="V34" s="622"/>
      <c r="W34" s="622"/>
      <c r="X34" s="622"/>
      <c r="Y34" s="623"/>
      <c r="Z34" s="659">
        <v>2.7</v>
      </c>
      <c r="AA34" s="659"/>
      <c r="AB34" s="659"/>
      <c r="AC34" s="659"/>
      <c r="AD34" s="660" t="s">
        <v>121</v>
      </c>
      <c r="AE34" s="660"/>
      <c r="AF34" s="660"/>
      <c r="AG34" s="660"/>
      <c r="AH34" s="660"/>
      <c r="AI34" s="660"/>
      <c r="AJ34" s="660"/>
      <c r="AK34" s="660"/>
      <c r="AL34" s="624" t="s">
        <v>121</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308</v>
      </c>
      <c r="CE34" s="619"/>
      <c r="CF34" s="619"/>
      <c r="CG34" s="619"/>
      <c r="CH34" s="619"/>
      <c r="CI34" s="619"/>
      <c r="CJ34" s="619"/>
      <c r="CK34" s="619"/>
      <c r="CL34" s="619"/>
      <c r="CM34" s="619"/>
      <c r="CN34" s="619"/>
      <c r="CO34" s="619"/>
      <c r="CP34" s="619"/>
      <c r="CQ34" s="620"/>
      <c r="CR34" s="621">
        <v>2729152</v>
      </c>
      <c r="CS34" s="622"/>
      <c r="CT34" s="622"/>
      <c r="CU34" s="622"/>
      <c r="CV34" s="622"/>
      <c r="CW34" s="622"/>
      <c r="CX34" s="622"/>
      <c r="CY34" s="623"/>
      <c r="CZ34" s="624">
        <v>14.3</v>
      </c>
      <c r="DA34" s="636"/>
      <c r="DB34" s="636"/>
      <c r="DC34" s="637"/>
      <c r="DD34" s="627">
        <v>2150612</v>
      </c>
      <c r="DE34" s="622"/>
      <c r="DF34" s="622"/>
      <c r="DG34" s="622"/>
      <c r="DH34" s="622"/>
      <c r="DI34" s="622"/>
      <c r="DJ34" s="622"/>
      <c r="DK34" s="623"/>
      <c r="DL34" s="627">
        <v>1825886</v>
      </c>
      <c r="DM34" s="622"/>
      <c r="DN34" s="622"/>
      <c r="DO34" s="622"/>
      <c r="DP34" s="622"/>
      <c r="DQ34" s="622"/>
      <c r="DR34" s="622"/>
      <c r="DS34" s="622"/>
      <c r="DT34" s="622"/>
      <c r="DU34" s="622"/>
      <c r="DV34" s="623"/>
      <c r="DW34" s="624">
        <v>18.7</v>
      </c>
      <c r="DX34" s="636"/>
      <c r="DY34" s="636"/>
      <c r="DZ34" s="636"/>
      <c r="EA34" s="636"/>
      <c r="EB34" s="636"/>
      <c r="EC34" s="648"/>
    </row>
    <row r="35" spans="2:133" ht="11.25" customHeight="1" x14ac:dyDescent="0.15">
      <c r="B35" s="618" t="s">
        <v>309</v>
      </c>
      <c r="C35" s="619"/>
      <c r="D35" s="619"/>
      <c r="E35" s="619"/>
      <c r="F35" s="619"/>
      <c r="G35" s="619"/>
      <c r="H35" s="619"/>
      <c r="I35" s="619"/>
      <c r="J35" s="619"/>
      <c r="K35" s="619"/>
      <c r="L35" s="619"/>
      <c r="M35" s="619"/>
      <c r="N35" s="619"/>
      <c r="O35" s="619"/>
      <c r="P35" s="619"/>
      <c r="Q35" s="620"/>
      <c r="R35" s="621">
        <v>2343582</v>
      </c>
      <c r="S35" s="622"/>
      <c r="T35" s="622"/>
      <c r="U35" s="622"/>
      <c r="V35" s="622"/>
      <c r="W35" s="622"/>
      <c r="X35" s="622"/>
      <c r="Y35" s="623"/>
      <c r="Z35" s="659">
        <v>11.7</v>
      </c>
      <c r="AA35" s="659"/>
      <c r="AB35" s="659"/>
      <c r="AC35" s="659"/>
      <c r="AD35" s="660" t="s">
        <v>121</v>
      </c>
      <c r="AE35" s="660"/>
      <c r="AF35" s="660"/>
      <c r="AG35" s="660"/>
      <c r="AH35" s="660"/>
      <c r="AI35" s="660"/>
      <c r="AJ35" s="660"/>
      <c r="AK35" s="660"/>
      <c r="AL35" s="624" t="s">
        <v>121</v>
      </c>
      <c r="AM35" s="625"/>
      <c r="AN35" s="625"/>
      <c r="AO35" s="661"/>
      <c r="AP35" s="222"/>
      <c r="AQ35" s="673" t="s">
        <v>310</v>
      </c>
      <c r="AR35" s="674"/>
      <c r="AS35" s="674"/>
      <c r="AT35" s="674"/>
      <c r="AU35" s="674"/>
      <c r="AV35" s="674"/>
      <c r="AW35" s="674"/>
      <c r="AX35" s="674"/>
      <c r="AY35" s="674"/>
      <c r="AZ35" s="674"/>
      <c r="BA35" s="674"/>
      <c r="BB35" s="674"/>
      <c r="BC35" s="674"/>
      <c r="BD35" s="674"/>
      <c r="BE35" s="674"/>
      <c r="BF35" s="675"/>
      <c r="BG35" s="673" t="s">
        <v>311</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312</v>
      </c>
      <c r="CE35" s="619"/>
      <c r="CF35" s="619"/>
      <c r="CG35" s="619"/>
      <c r="CH35" s="619"/>
      <c r="CI35" s="619"/>
      <c r="CJ35" s="619"/>
      <c r="CK35" s="619"/>
      <c r="CL35" s="619"/>
      <c r="CM35" s="619"/>
      <c r="CN35" s="619"/>
      <c r="CO35" s="619"/>
      <c r="CP35" s="619"/>
      <c r="CQ35" s="620"/>
      <c r="CR35" s="621">
        <v>217619</v>
      </c>
      <c r="CS35" s="634"/>
      <c r="CT35" s="634"/>
      <c r="CU35" s="634"/>
      <c r="CV35" s="634"/>
      <c r="CW35" s="634"/>
      <c r="CX35" s="634"/>
      <c r="CY35" s="635"/>
      <c r="CZ35" s="624">
        <v>1.1000000000000001</v>
      </c>
      <c r="DA35" s="636"/>
      <c r="DB35" s="636"/>
      <c r="DC35" s="637"/>
      <c r="DD35" s="627">
        <v>180476</v>
      </c>
      <c r="DE35" s="634"/>
      <c r="DF35" s="634"/>
      <c r="DG35" s="634"/>
      <c r="DH35" s="634"/>
      <c r="DI35" s="634"/>
      <c r="DJ35" s="634"/>
      <c r="DK35" s="635"/>
      <c r="DL35" s="627">
        <v>173221</v>
      </c>
      <c r="DM35" s="634"/>
      <c r="DN35" s="634"/>
      <c r="DO35" s="634"/>
      <c r="DP35" s="634"/>
      <c r="DQ35" s="634"/>
      <c r="DR35" s="634"/>
      <c r="DS35" s="634"/>
      <c r="DT35" s="634"/>
      <c r="DU35" s="634"/>
      <c r="DV35" s="635"/>
      <c r="DW35" s="624">
        <v>1.8</v>
      </c>
      <c r="DX35" s="636"/>
      <c r="DY35" s="636"/>
      <c r="DZ35" s="636"/>
      <c r="EA35" s="636"/>
      <c r="EB35" s="636"/>
      <c r="EC35" s="648"/>
    </row>
    <row r="36" spans="2:133" ht="11.25" customHeight="1" x14ac:dyDescent="0.15">
      <c r="B36" s="618" t="s">
        <v>313</v>
      </c>
      <c r="C36" s="619"/>
      <c r="D36" s="619"/>
      <c r="E36" s="619"/>
      <c r="F36" s="619"/>
      <c r="G36" s="619"/>
      <c r="H36" s="619"/>
      <c r="I36" s="619"/>
      <c r="J36" s="619"/>
      <c r="K36" s="619"/>
      <c r="L36" s="619"/>
      <c r="M36" s="619"/>
      <c r="N36" s="619"/>
      <c r="O36" s="619"/>
      <c r="P36" s="619"/>
      <c r="Q36" s="620"/>
      <c r="R36" s="621">
        <v>377263</v>
      </c>
      <c r="S36" s="622"/>
      <c r="T36" s="622"/>
      <c r="U36" s="622"/>
      <c r="V36" s="622"/>
      <c r="W36" s="622"/>
      <c r="X36" s="622"/>
      <c r="Y36" s="623"/>
      <c r="Z36" s="659">
        <v>1.9</v>
      </c>
      <c r="AA36" s="659"/>
      <c r="AB36" s="659"/>
      <c r="AC36" s="659"/>
      <c r="AD36" s="660" t="s">
        <v>121</v>
      </c>
      <c r="AE36" s="660"/>
      <c r="AF36" s="660"/>
      <c r="AG36" s="660"/>
      <c r="AH36" s="660"/>
      <c r="AI36" s="660"/>
      <c r="AJ36" s="660"/>
      <c r="AK36" s="660"/>
      <c r="AL36" s="624" t="s">
        <v>121</v>
      </c>
      <c r="AM36" s="625"/>
      <c r="AN36" s="625"/>
      <c r="AO36" s="661"/>
      <c r="AP36" s="222"/>
      <c r="AQ36" s="670" t="s">
        <v>314</v>
      </c>
      <c r="AR36" s="671"/>
      <c r="AS36" s="671"/>
      <c r="AT36" s="671"/>
      <c r="AU36" s="671"/>
      <c r="AV36" s="671"/>
      <c r="AW36" s="671"/>
      <c r="AX36" s="671"/>
      <c r="AY36" s="672"/>
      <c r="AZ36" s="676">
        <v>3949967</v>
      </c>
      <c r="BA36" s="677"/>
      <c r="BB36" s="677"/>
      <c r="BC36" s="677"/>
      <c r="BD36" s="677"/>
      <c r="BE36" s="677"/>
      <c r="BF36" s="678"/>
      <c r="BG36" s="679" t="s">
        <v>315</v>
      </c>
      <c r="BH36" s="680"/>
      <c r="BI36" s="680"/>
      <c r="BJ36" s="680"/>
      <c r="BK36" s="680"/>
      <c r="BL36" s="680"/>
      <c r="BM36" s="680"/>
      <c r="BN36" s="680"/>
      <c r="BO36" s="680"/>
      <c r="BP36" s="680"/>
      <c r="BQ36" s="680"/>
      <c r="BR36" s="680"/>
      <c r="BS36" s="680"/>
      <c r="BT36" s="680"/>
      <c r="BU36" s="681"/>
      <c r="BV36" s="676">
        <v>59007</v>
      </c>
      <c r="BW36" s="677"/>
      <c r="BX36" s="677"/>
      <c r="BY36" s="677"/>
      <c r="BZ36" s="677"/>
      <c r="CA36" s="677"/>
      <c r="CB36" s="678"/>
      <c r="CD36" s="618" t="s">
        <v>316</v>
      </c>
      <c r="CE36" s="619"/>
      <c r="CF36" s="619"/>
      <c r="CG36" s="619"/>
      <c r="CH36" s="619"/>
      <c r="CI36" s="619"/>
      <c r="CJ36" s="619"/>
      <c r="CK36" s="619"/>
      <c r="CL36" s="619"/>
      <c r="CM36" s="619"/>
      <c r="CN36" s="619"/>
      <c r="CO36" s="619"/>
      <c r="CP36" s="619"/>
      <c r="CQ36" s="620"/>
      <c r="CR36" s="621">
        <v>2373153</v>
      </c>
      <c r="CS36" s="622"/>
      <c r="CT36" s="622"/>
      <c r="CU36" s="622"/>
      <c r="CV36" s="622"/>
      <c r="CW36" s="622"/>
      <c r="CX36" s="622"/>
      <c r="CY36" s="623"/>
      <c r="CZ36" s="624">
        <v>12.4</v>
      </c>
      <c r="DA36" s="636"/>
      <c r="DB36" s="636"/>
      <c r="DC36" s="637"/>
      <c r="DD36" s="627">
        <v>2185272</v>
      </c>
      <c r="DE36" s="622"/>
      <c r="DF36" s="622"/>
      <c r="DG36" s="622"/>
      <c r="DH36" s="622"/>
      <c r="DI36" s="622"/>
      <c r="DJ36" s="622"/>
      <c r="DK36" s="623"/>
      <c r="DL36" s="627">
        <v>1178644</v>
      </c>
      <c r="DM36" s="622"/>
      <c r="DN36" s="622"/>
      <c r="DO36" s="622"/>
      <c r="DP36" s="622"/>
      <c r="DQ36" s="622"/>
      <c r="DR36" s="622"/>
      <c r="DS36" s="622"/>
      <c r="DT36" s="622"/>
      <c r="DU36" s="622"/>
      <c r="DV36" s="623"/>
      <c r="DW36" s="624">
        <v>12.1</v>
      </c>
      <c r="DX36" s="636"/>
      <c r="DY36" s="636"/>
      <c r="DZ36" s="636"/>
      <c r="EA36" s="636"/>
      <c r="EB36" s="636"/>
      <c r="EC36" s="648"/>
    </row>
    <row r="37" spans="2:133" ht="11.25" customHeight="1" x14ac:dyDescent="0.15">
      <c r="B37" s="618" t="s">
        <v>317</v>
      </c>
      <c r="C37" s="619"/>
      <c r="D37" s="619"/>
      <c r="E37" s="619"/>
      <c r="F37" s="619"/>
      <c r="G37" s="619"/>
      <c r="H37" s="619"/>
      <c r="I37" s="619"/>
      <c r="J37" s="619"/>
      <c r="K37" s="619"/>
      <c r="L37" s="619"/>
      <c r="M37" s="619"/>
      <c r="N37" s="619"/>
      <c r="O37" s="619"/>
      <c r="P37" s="619"/>
      <c r="Q37" s="620"/>
      <c r="R37" s="621">
        <v>717642</v>
      </c>
      <c r="S37" s="622"/>
      <c r="T37" s="622"/>
      <c r="U37" s="622"/>
      <c r="V37" s="622"/>
      <c r="W37" s="622"/>
      <c r="X37" s="622"/>
      <c r="Y37" s="623"/>
      <c r="Z37" s="659">
        <v>3.6</v>
      </c>
      <c r="AA37" s="659"/>
      <c r="AB37" s="659"/>
      <c r="AC37" s="659"/>
      <c r="AD37" s="660">
        <v>15328</v>
      </c>
      <c r="AE37" s="660"/>
      <c r="AF37" s="660"/>
      <c r="AG37" s="660"/>
      <c r="AH37" s="660"/>
      <c r="AI37" s="660"/>
      <c r="AJ37" s="660"/>
      <c r="AK37" s="660"/>
      <c r="AL37" s="624">
        <v>0.2</v>
      </c>
      <c r="AM37" s="625"/>
      <c r="AN37" s="625"/>
      <c r="AO37" s="661"/>
      <c r="AQ37" s="654" t="s">
        <v>318</v>
      </c>
      <c r="AR37" s="655"/>
      <c r="AS37" s="655"/>
      <c r="AT37" s="655"/>
      <c r="AU37" s="655"/>
      <c r="AV37" s="655"/>
      <c r="AW37" s="655"/>
      <c r="AX37" s="655"/>
      <c r="AY37" s="656"/>
      <c r="AZ37" s="621">
        <v>2089063</v>
      </c>
      <c r="BA37" s="622"/>
      <c r="BB37" s="622"/>
      <c r="BC37" s="622"/>
      <c r="BD37" s="634"/>
      <c r="BE37" s="634"/>
      <c r="BF37" s="657"/>
      <c r="BG37" s="618" t="s">
        <v>319</v>
      </c>
      <c r="BH37" s="619"/>
      <c r="BI37" s="619"/>
      <c r="BJ37" s="619"/>
      <c r="BK37" s="619"/>
      <c r="BL37" s="619"/>
      <c r="BM37" s="619"/>
      <c r="BN37" s="619"/>
      <c r="BO37" s="619"/>
      <c r="BP37" s="619"/>
      <c r="BQ37" s="619"/>
      <c r="BR37" s="619"/>
      <c r="BS37" s="619"/>
      <c r="BT37" s="619"/>
      <c r="BU37" s="620"/>
      <c r="BV37" s="621">
        <v>-8238</v>
      </c>
      <c r="BW37" s="622"/>
      <c r="BX37" s="622"/>
      <c r="BY37" s="622"/>
      <c r="BZ37" s="622"/>
      <c r="CA37" s="622"/>
      <c r="CB37" s="658"/>
      <c r="CD37" s="618" t="s">
        <v>320</v>
      </c>
      <c r="CE37" s="619"/>
      <c r="CF37" s="619"/>
      <c r="CG37" s="619"/>
      <c r="CH37" s="619"/>
      <c r="CI37" s="619"/>
      <c r="CJ37" s="619"/>
      <c r="CK37" s="619"/>
      <c r="CL37" s="619"/>
      <c r="CM37" s="619"/>
      <c r="CN37" s="619"/>
      <c r="CO37" s="619"/>
      <c r="CP37" s="619"/>
      <c r="CQ37" s="620"/>
      <c r="CR37" s="621">
        <v>658094</v>
      </c>
      <c r="CS37" s="634"/>
      <c r="CT37" s="634"/>
      <c r="CU37" s="634"/>
      <c r="CV37" s="634"/>
      <c r="CW37" s="634"/>
      <c r="CX37" s="634"/>
      <c r="CY37" s="635"/>
      <c r="CZ37" s="624">
        <v>3.4</v>
      </c>
      <c r="DA37" s="636"/>
      <c r="DB37" s="636"/>
      <c r="DC37" s="637"/>
      <c r="DD37" s="627">
        <v>658094</v>
      </c>
      <c r="DE37" s="634"/>
      <c r="DF37" s="634"/>
      <c r="DG37" s="634"/>
      <c r="DH37" s="634"/>
      <c r="DI37" s="634"/>
      <c r="DJ37" s="634"/>
      <c r="DK37" s="635"/>
      <c r="DL37" s="627">
        <v>658094</v>
      </c>
      <c r="DM37" s="634"/>
      <c r="DN37" s="634"/>
      <c r="DO37" s="634"/>
      <c r="DP37" s="634"/>
      <c r="DQ37" s="634"/>
      <c r="DR37" s="634"/>
      <c r="DS37" s="634"/>
      <c r="DT37" s="634"/>
      <c r="DU37" s="634"/>
      <c r="DV37" s="635"/>
      <c r="DW37" s="624">
        <v>6.7</v>
      </c>
      <c r="DX37" s="636"/>
      <c r="DY37" s="636"/>
      <c r="DZ37" s="636"/>
      <c r="EA37" s="636"/>
      <c r="EB37" s="636"/>
      <c r="EC37" s="648"/>
    </row>
    <row r="38" spans="2:133" ht="11.25" customHeight="1" x14ac:dyDescent="0.15">
      <c r="B38" s="618" t="s">
        <v>321</v>
      </c>
      <c r="C38" s="619"/>
      <c r="D38" s="619"/>
      <c r="E38" s="619"/>
      <c r="F38" s="619"/>
      <c r="G38" s="619"/>
      <c r="H38" s="619"/>
      <c r="I38" s="619"/>
      <c r="J38" s="619"/>
      <c r="K38" s="619"/>
      <c r="L38" s="619"/>
      <c r="M38" s="619"/>
      <c r="N38" s="619"/>
      <c r="O38" s="619"/>
      <c r="P38" s="619"/>
      <c r="Q38" s="620"/>
      <c r="R38" s="621">
        <v>1350715</v>
      </c>
      <c r="S38" s="622"/>
      <c r="T38" s="622"/>
      <c r="U38" s="622"/>
      <c r="V38" s="622"/>
      <c r="W38" s="622"/>
      <c r="X38" s="622"/>
      <c r="Y38" s="623"/>
      <c r="Z38" s="659">
        <v>6.7</v>
      </c>
      <c r="AA38" s="659"/>
      <c r="AB38" s="659"/>
      <c r="AC38" s="659"/>
      <c r="AD38" s="660" t="s">
        <v>121</v>
      </c>
      <c r="AE38" s="660"/>
      <c r="AF38" s="660"/>
      <c r="AG38" s="660"/>
      <c r="AH38" s="660"/>
      <c r="AI38" s="660"/>
      <c r="AJ38" s="660"/>
      <c r="AK38" s="660"/>
      <c r="AL38" s="624" t="s">
        <v>121</v>
      </c>
      <c r="AM38" s="625"/>
      <c r="AN38" s="625"/>
      <c r="AO38" s="661"/>
      <c r="AQ38" s="654" t="s">
        <v>322</v>
      </c>
      <c r="AR38" s="655"/>
      <c r="AS38" s="655"/>
      <c r="AT38" s="655"/>
      <c r="AU38" s="655"/>
      <c r="AV38" s="655"/>
      <c r="AW38" s="655"/>
      <c r="AX38" s="655"/>
      <c r="AY38" s="656"/>
      <c r="AZ38" s="621">
        <v>299223</v>
      </c>
      <c r="BA38" s="622"/>
      <c r="BB38" s="622"/>
      <c r="BC38" s="622"/>
      <c r="BD38" s="634"/>
      <c r="BE38" s="634"/>
      <c r="BF38" s="657"/>
      <c r="BG38" s="618" t="s">
        <v>323</v>
      </c>
      <c r="BH38" s="619"/>
      <c r="BI38" s="619"/>
      <c r="BJ38" s="619"/>
      <c r="BK38" s="619"/>
      <c r="BL38" s="619"/>
      <c r="BM38" s="619"/>
      <c r="BN38" s="619"/>
      <c r="BO38" s="619"/>
      <c r="BP38" s="619"/>
      <c r="BQ38" s="619"/>
      <c r="BR38" s="619"/>
      <c r="BS38" s="619"/>
      <c r="BT38" s="619"/>
      <c r="BU38" s="620"/>
      <c r="BV38" s="621">
        <v>4496</v>
      </c>
      <c r="BW38" s="622"/>
      <c r="BX38" s="622"/>
      <c r="BY38" s="622"/>
      <c r="BZ38" s="622"/>
      <c r="CA38" s="622"/>
      <c r="CB38" s="658"/>
      <c r="CD38" s="618" t="s">
        <v>324</v>
      </c>
      <c r="CE38" s="619"/>
      <c r="CF38" s="619"/>
      <c r="CG38" s="619"/>
      <c r="CH38" s="619"/>
      <c r="CI38" s="619"/>
      <c r="CJ38" s="619"/>
      <c r="CK38" s="619"/>
      <c r="CL38" s="619"/>
      <c r="CM38" s="619"/>
      <c r="CN38" s="619"/>
      <c r="CO38" s="619"/>
      <c r="CP38" s="619"/>
      <c r="CQ38" s="620"/>
      <c r="CR38" s="621">
        <v>1546404</v>
      </c>
      <c r="CS38" s="622"/>
      <c r="CT38" s="622"/>
      <c r="CU38" s="622"/>
      <c r="CV38" s="622"/>
      <c r="CW38" s="622"/>
      <c r="CX38" s="622"/>
      <c r="CY38" s="623"/>
      <c r="CZ38" s="624">
        <v>8.1</v>
      </c>
      <c r="DA38" s="636"/>
      <c r="DB38" s="636"/>
      <c r="DC38" s="637"/>
      <c r="DD38" s="627">
        <v>1263171</v>
      </c>
      <c r="DE38" s="622"/>
      <c r="DF38" s="622"/>
      <c r="DG38" s="622"/>
      <c r="DH38" s="622"/>
      <c r="DI38" s="622"/>
      <c r="DJ38" s="622"/>
      <c r="DK38" s="623"/>
      <c r="DL38" s="627">
        <v>1194654</v>
      </c>
      <c r="DM38" s="622"/>
      <c r="DN38" s="622"/>
      <c r="DO38" s="622"/>
      <c r="DP38" s="622"/>
      <c r="DQ38" s="622"/>
      <c r="DR38" s="622"/>
      <c r="DS38" s="622"/>
      <c r="DT38" s="622"/>
      <c r="DU38" s="622"/>
      <c r="DV38" s="623"/>
      <c r="DW38" s="624">
        <v>12.2</v>
      </c>
      <c r="DX38" s="636"/>
      <c r="DY38" s="636"/>
      <c r="DZ38" s="636"/>
      <c r="EA38" s="636"/>
      <c r="EB38" s="636"/>
      <c r="EC38" s="648"/>
    </row>
    <row r="39" spans="2:133" ht="11.25" customHeight="1" x14ac:dyDescent="0.15">
      <c r="B39" s="618" t="s">
        <v>325</v>
      </c>
      <c r="C39" s="619"/>
      <c r="D39" s="619"/>
      <c r="E39" s="619"/>
      <c r="F39" s="619"/>
      <c r="G39" s="619"/>
      <c r="H39" s="619"/>
      <c r="I39" s="619"/>
      <c r="J39" s="619"/>
      <c r="K39" s="619"/>
      <c r="L39" s="619"/>
      <c r="M39" s="619"/>
      <c r="N39" s="619"/>
      <c r="O39" s="619"/>
      <c r="P39" s="619"/>
      <c r="Q39" s="620"/>
      <c r="R39" s="621" t="s">
        <v>121</v>
      </c>
      <c r="S39" s="622"/>
      <c r="T39" s="622"/>
      <c r="U39" s="622"/>
      <c r="V39" s="622"/>
      <c r="W39" s="622"/>
      <c r="X39" s="622"/>
      <c r="Y39" s="623"/>
      <c r="Z39" s="659" t="s">
        <v>121</v>
      </c>
      <c r="AA39" s="659"/>
      <c r="AB39" s="659"/>
      <c r="AC39" s="659"/>
      <c r="AD39" s="660" t="s">
        <v>121</v>
      </c>
      <c r="AE39" s="660"/>
      <c r="AF39" s="660"/>
      <c r="AG39" s="660"/>
      <c r="AH39" s="660"/>
      <c r="AI39" s="660"/>
      <c r="AJ39" s="660"/>
      <c r="AK39" s="660"/>
      <c r="AL39" s="624" t="s">
        <v>121</v>
      </c>
      <c r="AM39" s="625"/>
      <c r="AN39" s="625"/>
      <c r="AO39" s="661"/>
      <c r="AQ39" s="654" t="s">
        <v>326</v>
      </c>
      <c r="AR39" s="655"/>
      <c r="AS39" s="655"/>
      <c r="AT39" s="655"/>
      <c r="AU39" s="655"/>
      <c r="AV39" s="655"/>
      <c r="AW39" s="655"/>
      <c r="AX39" s="655"/>
      <c r="AY39" s="656"/>
      <c r="AZ39" s="621">
        <v>15277</v>
      </c>
      <c r="BA39" s="622"/>
      <c r="BB39" s="622"/>
      <c r="BC39" s="622"/>
      <c r="BD39" s="634"/>
      <c r="BE39" s="634"/>
      <c r="BF39" s="657"/>
      <c r="BG39" s="618" t="s">
        <v>327</v>
      </c>
      <c r="BH39" s="619"/>
      <c r="BI39" s="619"/>
      <c r="BJ39" s="619"/>
      <c r="BK39" s="619"/>
      <c r="BL39" s="619"/>
      <c r="BM39" s="619"/>
      <c r="BN39" s="619"/>
      <c r="BO39" s="619"/>
      <c r="BP39" s="619"/>
      <c r="BQ39" s="619"/>
      <c r="BR39" s="619"/>
      <c r="BS39" s="619"/>
      <c r="BT39" s="619"/>
      <c r="BU39" s="620"/>
      <c r="BV39" s="621">
        <v>6561</v>
      </c>
      <c r="BW39" s="622"/>
      <c r="BX39" s="622"/>
      <c r="BY39" s="622"/>
      <c r="BZ39" s="622"/>
      <c r="CA39" s="622"/>
      <c r="CB39" s="658"/>
      <c r="CD39" s="618" t="s">
        <v>328</v>
      </c>
      <c r="CE39" s="619"/>
      <c r="CF39" s="619"/>
      <c r="CG39" s="619"/>
      <c r="CH39" s="619"/>
      <c r="CI39" s="619"/>
      <c r="CJ39" s="619"/>
      <c r="CK39" s="619"/>
      <c r="CL39" s="619"/>
      <c r="CM39" s="619"/>
      <c r="CN39" s="619"/>
      <c r="CO39" s="619"/>
      <c r="CP39" s="619"/>
      <c r="CQ39" s="620"/>
      <c r="CR39" s="621">
        <v>213718</v>
      </c>
      <c r="CS39" s="634"/>
      <c r="CT39" s="634"/>
      <c r="CU39" s="634"/>
      <c r="CV39" s="634"/>
      <c r="CW39" s="634"/>
      <c r="CX39" s="634"/>
      <c r="CY39" s="635"/>
      <c r="CZ39" s="624">
        <v>1.1000000000000001</v>
      </c>
      <c r="DA39" s="636"/>
      <c r="DB39" s="636"/>
      <c r="DC39" s="637"/>
      <c r="DD39" s="627">
        <v>139857</v>
      </c>
      <c r="DE39" s="634"/>
      <c r="DF39" s="634"/>
      <c r="DG39" s="634"/>
      <c r="DH39" s="634"/>
      <c r="DI39" s="634"/>
      <c r="DJ39" s="634"/>
      <c r="DK39" s="635"/>
      <c r="DL39" s="627" t="s">
        <v>121</v>
      </c>
      <c r="DM39" s="634"/>
      <c r="DN39" s="634"/>
      <c r="DO39" s="634"/>
      <c r="DP39" s="634"/>
      <c r="DQ39" s="634"/>
      <c r="DR39" s="634"/>
      <c r="DS39" s="634"/>
      <c r="DT39" s="634"/>
      <c r="DU39" s="634"/>
      <c r="DV39" s="635"/>
      <c r="DW39" s="624" t="s">
        <v>121</v>
      </c>
      <c r="DX39" s="636"/>
      <c r="DY39" s="636"/>
      <c r="DZ39" s="636"/>
      <c r="EA39" s="636"/>
      <c r="EB39" s="636"/>
      <c r="EC39" s="648"/>
    </row>
    <row r="40" spans="2:133" ht="11.25" customHeight="1" x14ac:dyDescent="0.15">
      <c r="B40" s="618" t="s">
        <v>329</v>
      </c>
      <c r="C40" s="619"/>
      <c r="D40" s="619"/>
      <c r="E40" s="619"/>
      <c r="F40" s="619"/>
      <c r="G40" s="619"/>
      <c r="H40" s="619"/>
      <c r="I40" s="619"/>
      <c r="J40" s="619"/>
      <c r="K40" s="619"/>
      <c r="L40" s="619"/>
      <c r="M40" s="619"/>
      <c r="N40" s="619"/>
      <c r="O40" s="619"/>
      <c r="P40" s="619"/>
      <c r="Q40" s="620"/>
      <c r="R40" s="621">
        <v>26715</v>
      </c>
      <c r="S40" s="622"/>
      <c r="T40" s="622"/>
      <c r="U40" s="622"/>
      <c r="V40" s="622"/>
      <c r="W40" s="622"/>
      <c r="X40" s="622"/>
      <c r="Y40" s="623"/>
      <c r="Z40" s="659">
        <v>0.1</v>
      </c>
      <c r="AA40" s="659"/>
      <c r="AB40" s="659"/>
      <c r="AC40" s="659"/>
      <c r="AD40" s="660" t="s">
        <v>121</v>
      </c>
      <c r="AE40" s="660"/>
      <c r="AF40" s="660"/>
      <c r="AG40" s="660"/>
      <c r="AH40" s="660"/>
      <c r="AI40" s="660"/>
      <c r="AJ40" s="660"/>
      <c r="AK40" s="660"/>
      <c r="AL40" s="624" t="s">
        <v>121</v>
      </c>
      <c r="AM40" s="625"/>
      <c r="AN40" s="625"/>
      <c r="AO40" s="661"/>
      <c r="AQ40" s="654" t="s">
        <v>330</v>
      </c>
      <c r="AR40" s="655"/>
      <c r="AS40" s="655"/>
      <c r="AT40" s="655"/>
      <c r="AU40" s="655"/>
      <c r="AV40" s="655"/>
      <c r="AW40" s="655"/>
      <c r="AX40" s="655"/>
      <c r="AY40" s="656"/>
      <c r="AZ40" s="621" t="s">
        <v>121</v>
      </c>
      <c r="BA40" s="622"/>
      <c r="BB40" s="622"/>
      <c r="BC40" s="622"/>
      <c r="BD40" s="634"/>
      <c r="BE40" s="634"/>
      <c r="BF40" s="657"/>
      <c r="BG40" s="662" t="s">
        <v>331</v>
      </c>
      <c r="BH40" s="663"/>
      <c r="BI40" s="663"/>
      <c r="BJ40" s="663"/>
      <c r="BK40" s="663"/>
      <c r="BL40" s="223"/>
      <c r="BM40" s="619" t="s">
        <v>332</v>
      </c>
      <c r="BN40" s="619"/>
      <c r="BO40" s="619"/>
      <c r="BP40" s="619"/>
      <c r="BQ40" s="619"/>
      <c r="BR40" s="619"/>
      <c r="BS40" s="619"/>
      <c r="BT40" s="619"/>
      <c r="BU40" s="620"/>
      <c r="BV40" s="621">
        <v>83</v>
      </c>
      <c r="BW40" s="622"/>
      <c r="BX40" s="622"/>
      <c r="BY40" s="622"/>
      <c r="BZ40" s="622"/>
      <c r="CA40" s="622"/>
      <c r="CB40" s="658"/>
      <c r="CD40" s="618" t="s">
        <v>333</v>
      </c>
      <c r="CE40" s="619"/>
      <c r="CF40" s="619"/>
      <c r="CG40" s="619"/>
      <c r="CH40" s="619"/>
      <c r="CI40" s="619"/>
      <c r="CJ40" s="619"/>
      <c r="CK40" s="619"/>
      <c r="CL40" s="619"/>
      <c r="CM40" s="619"/>
      <c r="CN40" s="619"/>
      <c r="CO40" s="619"/>
      <c r="CP40" s="619"/>
      <c r="CQ40" s="620"/>
      <c r="CR40" s="621">
        <v>1860316</v>
      </c>
      <c r="CS40" s="622"/>
      <c r="CT40" s="622"/>
      <c r="CU40" s="622"/>
      <c r="CV40" s="622"/>
      <c r="CW40" s="622"/>
      <c r="CX40" s="622"/>
      <c r="CY40" s="623"/>
      <c r="CZ40" s="624">
        <v>9.6999999999999993</v>
      </c>
      <c r="DA40" s="636"/>
      <c r="DB40" s="636"/>
      <c r="DC40" s="637"/>
      <c r="DD40" s="627">
        <v>1438016</v>
      </c>
      <c r="DE40" s="622"/>
      <c r="DF40" s="622"/>
      <c r="DG40" s="622"/>
      <c r="DH40" s="622"/>
      <c r="DI40" s="622"/>
      <c r="DJ40" s="622"/>
      <c r="DK40" s="623"/>
      <c r="DL40" s="627" t="s">
        <v>121</v>
      </c>
      <c r="DM40" s="622"/>
      <c r="DN40" s="622"/>
      <c r="DO40" s="622"/>
      <c r="DP40" s="622"/>
      <c r="DQ40" s="622"/>
      <c r="DR40" s="622"/>
      <c r="DS40" s="622"/>
      <c r="DT40" s="622"/>
      <c r="DU40" s="622"/>
      <c r="DV40" s="623"/>
      <c r="DW40" s="624" t="s">
        <v>121</v>
      </c>
      <c r="DX40" s="636"/>
      <c r="DY40" s="636"/>
      <c r="DZ40" s="636"/>
      <c r="EA40" s="636"/>
      <c r="EB40" s="636"/>
      <c r="EC40" s="648"/>
    </row>
    <row r="41" spans="2:133" ht="11.25" customHeight="1" x14ac:dyDescent="0.15">
      <c r="B41" s="602" t="s">
        <v>334</v>
      </c>
      <c r="C41" s="603"/>
      <c r="D41" s="603"/>
      <c r="E41" s="603"/>
      <c r="F41" s="603"/>
      <c r="G41" s="603"/>
      <c r="H41" s="603"/>
      <c r="I41" s="603"/>
      <c r="J41" s="603"/>
      <c r="K41" s="603"/>
      <c r="L41" s="603"/>
      <c r="M41" s="603"/>
      <c r="N41" s="603"/>
      <c r="O41" s="603"/>
      <c r="P41" s="603"/>
      <c r="Q41" s="604"/>
      <c r="R41" s="605">
        <v>20021468</v>
      </c>
      <c r="S41" s="646"/>
      <c r="T41" s="646"/>
      <c r="U41" s="646"/>
      <c r="V41" s="646"/>
      <c r="W41" s="646"/>
      <c r="X41" s="646"/>
      <c r="Y41" s="649"/>
      <c r="Z41" s="650">
        <v>100</v>
      </c>
      <c r="AA41" s="650"/>
      <c r="AB41" s="650"/>
      <c r="AC41" s="650"/>
      <c r="AD41" s="651">
        <v>9728895</v>
      </c>
      <c r="AE41" s="651"/>
      <c r="AF41" s="651"/>
      <c r="AG41" s="651"/>
      <c r="AH41" s="651"/>
      <c r="AI41" s="651"/>
      <c r="AJ41" s="651"/>
      <c r="AK41" s="651"/>
      <c r="AL41" s="608">
        <v>100</v>
      </c>
      <c r="AM41" s="652"/>
      <c r="AN41" s="652"/>
      <c r="AO41" s="653"/>
      <c r="AQ41" s="654" t="s">
        <v>335</v>
      </c>
      <c r="AR41" s="655"/>
      <c r="AS41" s="655"/>
      <c r="AT41" s="655"/>
      <c r="AU41" s="655"/>
      <c r="AV41" s="655"/>
      <c r="AW41" s="655"/>
      <c r="AX41" s="655"/>
      <c r="AY41" s="656"/>
      <c r="AZ41" s="621">
        <v>345339</v>
      </c>
      <c r="BA41" s="622"/>
      <c r="BB41" s="622"/>
      <c r="BC41" s="622"/>
      <c r="BD41" s="634"/>
      <c r="BE41" s="634"/>
      <c r="BF41" s="657"/>
      <c r="BG41" s="662"/>
      <c r="BH41" s="663"/>
      <c r="BI41" s="663"/>
      <c r="BJ41" s="663"/>
      <c r="BK41" s="663"/>
      <c r="BL41" s="223"/>
      <c r="BM41" s="619" t="s">
        <v>336</v>
      </c>
      <c r="BN41" s="619"/>
      <c r="BO41" s="619"/>
      <c r="BP41" s="619"/>
      <c r="BQ41" s="619"/>
      <c r="BR41" s="619"/>
      <c r="BS41" s="619"/>
      <c r="BT41" s="619"/>
      <c r="BU41" s="620"/>
      <c r="BV41" s="621" t="s">
        <v>121</v>
      </c>
      <c r="BW41" s="622"/>
      <c r="BX41" s="622"/>
      <c r="BY41" s="622"/>
      <c r="BZ41" s="622"/>
      <c r="CA41" s="622"/>
      <c r="CB41" s="658"/>
      <c r="CD41" s="618" t="s">
        <v>337</v>
      </c>
      <c r="CE41" s="619"/>
      <c r="CF41" s="619"/>
      <c r="CG41" s="619"/>
      <c r="CH41" s="619"/>
      <c r="CI41" s="619"/>
      <c r="CJ41" s="619"/>
      <c r="CK41" s="619"/>
      <c r="CL41" s="619"/>
      <c r="CM41" s="619"/>
      <c r="CN41" s="619"/>
      <c r="CO41" s="619"/>
      <c r="CP41" s="619"/>
      <c r="CQ41" s="620"/>
      <c r="CR41" s="621" t="s">
        <v>121</v>
      </c>
      <c r="CS41" s="634"/>
      <c r="CT41" s="634"/>
      <c r="CU41" s="634"/>
      <c r="CV41" s="634"/>
      <c r="CW41" s="634"/>
      <c r="CX41" s="634"/>
      <c r="CY41" s="635"/>
      <c r="CZ41" s="624" t="s">
        <v>121</v>
      </c>
      <c r="DA41" s="636"/>
      <c r="DB41" s="636"/>
      <c r="DC41" s="637"/>
      <c r="DD41" s="627" t="s">
        <v>121</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338</v>
      </c>
      <c r="AR42" s="667"/>
      <c r="AS42" s="667"/>
      <c r="AT42" s="667"/>
      <c r="AU42" s="667"/>
      <c r="AV42" s="667"/>
      <c r="AW42" s="667"/>
      <c r="AX42" s="667"/>
      <c r="AY42" s="668"/>
      <c r="AZ42" s="605">
        <v>1201065</v>
      </c>
      <c r="BA42" s="646"/>
      <c r="BB42" s="646"/>
      <c r="BC42" s="646"/>
      <c r="BD42" s="606"/>
      <c r="BE42" s="606"/>
      <c r="BF42" s="669"/>
      <c r="BG42" s="664"/>
      <c r="BH42" s="665"/>
      <c r="BI42" s="665"/>
      <c r="BJ42" s="665"/>
      <c r="BK42" s="665"/>
      <c r="BL42" s="224"/>
      <c r="BM42" s="603" t="s">
        <v>339</v>
      </c>
      <c r="BN42" s="603"/>
      <c r="BO42" s="603"/>
      <c r="BP42" s="603"/>
      <c r="BQ42" s="603"/>
      <c r="BR42" s="603"/>
      <c r="BS42" s="603"/>
      <c r="BT42" s="603"/>
      <c r="BU42" s="604"/>
      <c r="BV42" s="605">
        <v>404</v>
      </c>
      <c r="BW42" s="646"/>
      <c r="BX42" s="646"/>
      <c r="BY42" s="646"/>
      <c r="BZ42" s="646"/>
      <c r="CA42" s="646"/>
      <c r="CB42" s="647"/>
      <c r="CD42" s="618" t="s">
        <v>340</v>
      </c>
      <c r="CE42" s="619"/>
      <c r="CF42" s="619"/>
      <c r="CG42" s="619"/>
      <c r="CH42" s="619"/>
      <c r="CI42" s="619"/>
      <c r="CJ42" s="619"/>
      <c r="CK42" s="619"/>
      <c r="CL42" s="619"/>
      <c r="CM42" s="619"/>
      <c r="CN42" s="619"/>
      <c r="CO42" s="619"/>
      <c r="CP42" s="619"/>
      <c r="CQ42" s="620"/>
      <c r="CR42" s="621">
        <v>2744134</v>
      </c>
      <c r="CS42" s="634"/>
      <c r="CT42" s="634"/>
      <c r="CU42" s="634"/>
      <c r="CV42" s="634"/>
      <c r="CW42" s="634"/>
      <c r="CX42" s="634"/>
      <c r="CY42" s="635"/>
      <c r="CZ42" s="624">
        <v>14.4</v>
      </c>
      <c r="DA42" s="636"/>
      <c r="DB42" s="636"/>
      <c r="DC42" s="637"/>
      <c r="DD42" s="627">
        <v>664464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341</v>
      </c>
      <c r="CD43" s="618" t="s">
        <v>342</v>
      </c>
      <c r="CE43" s="619"/>
      <c r="CF43" s="619"/>
      <c r="CG43" s="619"/>
      <c r="CH43" s="619"/>
      <c r="CI43" s="619"/>
      <c r="CJ43" s="619"/>
      <c r="CK43" s="619"/>
      <c r="CL43" s="619"/>
      <c r="CM43" s="619"/>
      <c r="CN43" s="619"/>
      <c r="CO43" s="619"/>
      <c r="CP43" s="619"/>
      <c r="CQ43" s="620"/>
      <c r="CR43" s="621">
        <v>91806</v>
      </c>
      <c r="CS43" s="634"/>
      <c r="CT43" s="634"/>
      <c r="CU43" s="634"/>
      <c r="CV43" s="634"/>
      <c r="CW43" s="634"/>
      <c r="CX43" s="634"/>
      <c r="CY43" s="635"/>
      <c r="CZ43" s="624">
        <v>0.5</v>
      </c>
      <c r="DA43" s="636"/>
      <c r="DB43" s="636"/>
      <c r="DC43" s="637"/>
      <c r="DD43" s="627">
        <v>91806</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291</v>
      </c>
      <c r="CE44" s="641"/>
      <c r="CF44" s="618" t="s">
        <v>344</v>
      </c>
      <c r="CG44" s="619"/>
      <c r="CH44" s="619"/>
      <c r="CI44" s="619"/>
      <c r="CJ44" s="619"/>
      <c r="CK44" s="619"/>
      <c r="CL44" s="619"/>
      <c r="CM44" s="619"/>
      <c r="CN44" s="619"/>
      <c r="CO44" s="619"/>
      <c r="CP44" s="619"/>
      <c r="CQ44" s="620"/>
      <c r="CR44" s="621">
        <v>1632484</v>
      </c>
      <c r="CS44" s="622"/>
      <c r="CT44" s="622"/>
      <c r="CU44" s="622"/>
      <c r="CV44" s="622"/>
      <c r="CW44" s="622"/>
      <c r="CX44" s="622"/>
      <c r="CY44" s="623"/>
      <c r="CZ44" s="624">
        <v>8.6</v>
      </c>
      <c r="DA44" s="625"/>
      <c r="DB44" s="625"/>
      <c r="DC44" s="626"/>
      <c r="DD44" s="627">
        <v>396596</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346</v>
      </c>
      <c r="CG45" s="619"/>
      <c r="CH45" s="619"/>
      <c r="CI45" s="619"/>
      <c r="CJ45" s="619"/>
      <c r="CK45" s="619"/>
      <c r="CL45" s="619"/>
      <c r="CM45" s="619"/>
      <c r="CN45" s="619"/>
      <c r="CO45" s="619"/>
      <c r="CP45" s="619"/>
      <c r="CQ45" s="620"/>
      <c r="CR45" s="621">
        <v>1038155</v>
      </c>
      <c r="CS45" s="634"/>
      <c r="CT45" s="634"/>
      <c r="CU45" s="634"/>
      <c r="CV45" s="634"/>
      <c r="CW45" s="634"/>
      <c r="CX45" s="634"/>
      <c r="CY45" s="635"/>
      <c r="CZ45" s="624">
        <v>5.4</v>
      </c>
      <c r="DA45" s="636"/>
      <c r="DB45" s="636"/>
      <c r="DC45" s="637"/>
      <c r="DD45" s="627">
        <v>45956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347</v>
      </c>
      <c r="CG46" s="619"/>
      <c r="CH46" s="619"/>
      <c r="CI46" s="619"/>
      <c r="CJ46" s="619"/>
      <c r="CK46" s="619"/>
      <c r="CL46" s="619"/>
      <c r="CM46" s="619"/>
      <c r="CN46" s="619"/>
      <c r="CO46" s="619"/>
      <c r="CP46" s="619"/>
      <c r="CQ46" s="620"/>
      <c r="CR46" s="621">
        <v>588414</v>
      </c>
      <c r="CS46" s="622"/>
      <c r="CT46" s="622"/>
      <c r="CU46" s="622"/>
      <c r="CV46" s="622"/>
      <c r="CW46" s="622"/>
      <c r="CX46" s="622"/>
      <c r="CY46" s="623"/>
      <c r="CZ46" s="624">
        <v>3.1</v>
      </c>
      <c r="DA46" s="625"/>
      <c r="DB46" s="625"/>
      <c r="DC46" s="626"/>
      <c r="DD46" s="627">
        <v>350520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348</v>
      </c>
      <c r="CG47" s="619"/>
      <c r="CH47" s="619"/>
      <c r="CI47" s="619"/>
      <c r="CJ47" s="619"/>
      <c r="CK47" s="619"/>
      <c r="CL47" s="619"/>
      <c r="CM47" s="619"/>
      <c r="CN47" s="619"/>
      <c r="CO47" s="619"/>
      <c r="CP47" s="619"/>
      <c r="CQ47" s="620"/>
      <c r="CR47" s="621">
        <v>1111650</v>
      </c>
      <c r="CS47" s="634"/>
      <c r="CT47" s="634"/>
      <c r="CU47" s="634"/>
      <c r="CV47" s="634"/>
      <c r="CW47" s="634"/>
      <c r="CX47" s="634"/>
      <c r="CY47" s="635"/>
      <c r="CZ47" s="624">
        <v>5.8</v>
      </c>
      <c r="DA47" s="636"/>
      <c r="DB47" s="636"/>
      <c r="DC47" s="637"/>
      <c r="DD47" s="627">
        <v>267868</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349</v>
      </c>
      <c r="CG48" s="619"/>
      <c r="CH48" s="619"/>
      <c r="CI48" s="619"/>
      <c r="CJ48" s="619"/>
      <c r="CK48" s="619"/>
      <c r="CL48" s="619"/>
      <c r="CM48" s="619"/>
      <c r="CN48" s="619"/>
      <c r="CO48" s="619"/>
      <c r="CP48" s="619"/>
      <c r="CQ48" s="620"/>
      <c r="CR48" s="621" t="s">
        <v>121</v>
      </c>
      <c r="CS48" s="622"/>
      <c r="CT48" s="622"/>
      <c r="CU48" s="622"/>
      <c r="CV48" s="622"/>
      <c r="CW48" s="622"/>
      <c r="CX48" s="622"/>
      <c r="CY48" s="623"/>
      <c r="CZ48" s="624" t="s">
        <v>121</v>
      </c>
      <c r="DA48" s="625"/>
      <c r="DB48" s="625"/>
      <c r="DC48" s="626"/>
      <c r="DD48" s="627" t="s">
        <v>121</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350</v>
      </c>
      <c r="CE49" s="603"/>
      <c r="CF49" s="603"/>
      <c r="CG49" s="603"/>
      <c r="CH49" s="603"/>
      <c r="CI49" s="603"/>
      <c r="CJ49" s="603"/>
      <c r="CK49" s="603"/>
      <c r="CL49" s="603"/>
      <c r="CM49" s="603"/>
      <c r="CN49" s="603"/>
      <c r="CO49" s="603"/>
      <c r="CP49" s="603"/>
      <c r="CQ49" s="604"/>
      <c r="CR49" s="605">
        <v>19088323</v>
      </c>
      <c r="CS49" s="606"/>
      <c r="CT49" s="606"/>
      <c r="CU49" s="606"/>
      <c r="CV49" s="606"/>
      <c r="CW49" s="606"/>
      <c r="CX49" s="606"/>
      <c r="CY49" s="607"/>
      <c r="CZ49" s="608">
        <v>100</v>
      </c>
      <c r="DA49" s="609"/>
      <c r="DB49" s="609"/>
      <c r="DC49" s="610"/>
      <c r="DD49" s="611">
        <v>13391968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g/n5YmmBews8IvOoy5V3o0xEWTcEfsXiCiLV4/94G+kBaat58k3W7CxpbWMs3tOyATen63or+M4PeNJxXQm6bg==" saltValue="S93JhYtDca1j7gbmV/YBE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352</v>
      </c>
      <c r="DK2" s="1092"/>
      <c r="DL2" s="1092"/>
      <c r="DM2" s="1092"/>
      <c r="DN2" s="1092"/>
      <c r="DO2" s="1093"/>
      <c r="DP2" s="228"/>
      <c r="DQ2" s="1091" t="s">
        <v>353</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32"/>
      <c r="BA5" s="232"/>
      <c r="BB5" s="232"/>
      <c r="BC5" s="232"/>
      <c r="BD5" s="232"/>
      <c r="BE5" s="233"/>
      <c r="BF5" s="233"/>
      <c r="BG5" s="233"/>
      <c r="BH5" s="233"/>
      <c r="BI5" s="233"/>
      <c r="BJ5" s="233"/>
      <c r="BK5" s="233"/>
      <c r="BL5" s="233"/>
      <c r="BM5" s="233"/>
      <c r="BN5" s="233"/>
      <c r="BO5" s="233"/>
      <c r="BP5" s="233"/>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373</v>
      </c>
      <c r="C7" s="1048"/>
      <c r="D7" s="1048"/>
      <c r="E7" s="1048"/>
      <c r="F7" s="1048"/>
      <c r="G7" s="1048"/>
      <c r="H7" s="1048"/>
      <c r="I7" s="1048"/>
      <c r="J7" s="1048"/>
      <c r="K7" s="1048"/>
      <c r="L7" s="1048"/>
      <c r="M7" s="1048"/>
      <c r="N7" s="1048"/>
      <c r="O7" s="1048"/>
      <c r="P7" s="1049"/>
      <c r="Q7" s="1102">
        <v>20021</v>
      </c>
      <c r="R7" s="1103"/>
      <c r="S7" s="1103"/>
      <c r="T7" s="1103"/>
      <c r="U7" s="1103"/>
      <c r="V7" s="1103">
        <v>19088</v>
      </c>
      <c r="W7" s="1103"/>
      <c r="X7" s="1103"/>
      <c r="Y7" s="1103"/>
      <c r="Z7" s="1103"/>
      <c r="AA7" s="1103">
        <v>933</v>
      </c>
      <c r="AB7" s="1103"/>
      <c r="AC7" s="1103"/>
      <c r="AD7" s="1103"/>
      <c r="AE7" s="1104"/>
      <c r="AF7" s="1105">
        <v>536</v>
      </c>
      <c r="AG7" s="1106"/>
      <c r="AH7" s="1106"/>
      <c r="AI7" s="1106"/>
      <c r="AJ7" s="1107"/>
      <c r="AK7" s="1108">
        <v>2320585</v>
      </c>
      <c r="AL7" s="1109"/>
      <c r="AM7" s="1109"/>
      <c r="AN7" s="1109"/>
      <c r="AO7" s="1109"/>
      <c r="AP7" s="1109">
        <v>10859</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553</v>
      </c>
      <c r="BT7" s="1100"/>
      <c r="BU7" s="1100"/>
      <c r="BV7" s="1100"/>
      <c r="BW7" s="1100"/>
      <c r="BX7" s="1100"/>
      <c r="BY7" s="1100"/>
      <c r="BZ7" s="1100"/>
      <c r="CA7" s="1100"/>
      <c r="CB7" s="1100"/>
      <c r="CC7" s="1100"/>
      <c r="CD7" s="1100"/>
      <c r="CE7" s="1100"/>
      <c r="CF7" s="1100"/>
      <c r="CG7" s="1112"/>
      <c r="CH7" s="1096">
        <v>10</v>
      </c>
      <c r="CI7" s="1097"/>
      <c r="CJ7" s="1097"/>
      <c r="CK7" s="1097"/>
      <c r="CL7" s="1098"/>
      <c r="CM7" s="1096">
        <v>522</v>
      </c>
      <c r="CN7" s="1097"/>
      <c r="CO7" s="1097"/>
      <c r="CP7" s="1097"/>
      <c r="CQ7" s="1098"/>
      <c r="CR7" s="1096">
        <v>20</v>
      </c>
      <c r="CS7" s="1097"/>
      <c r="CT7" s="1097"/>
      <c r="CU7" s="1097"/>
      <c r="CV7" s="1098"/>
      <c r="CW7" s="1096" t="s">
        <v>560</v>
      </c>
      <c r="CX7" s="1097"/>
      <c r="CY7" s="1097"/>
      <c r="CZ7" s="1097"/>
      <c r="DA7" s="1098"/>
      <c r="DB7" s="1096" t="s">
        <v>560</v>
      </c>
      <c r="DC7" s="1097"/>
      <c r="DD7" s="1097"/>
      <c r="DE7" s="1097"/>
      <c r="DF7" s="1098"/>
      <c r="DG7" s="1096" t="s">
        <v>560</v>
      </c>
      <c r="DH7" s="1097"/>
      <c r="DI7" s="1097"/>
      <c r="DJ7" s="1097"/>
      <c r="DK7" s="1098"/>
      <c r="DL7" s="1096" t="s">
        <v>560</v>
      </c>
      <c r="DM7" s="1097"/>
      <c r="DN7" s="1097"/>
      <c r="DO7" s="1097"/>
      <c r="DP7" s="1098"/>
      <c r="DQ7" s="1096" t="s">
        <v>560</v>
      </c>
      <c r="DR7" s="1097"/>
      <c r="DS7" s="1097"/>
      <c r="DT7" s="1097"/>
      <c r="DU7" s="1098"/>
      <c r="DV7" s="1099"/>
      <c r="DW7" s="1100"/>
      <c r="DX7" s="1100"/>
      <c r="DY7" s="1100"/>
      <c r="DZ7" s="1101"/>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554</v>
      </c>
      <c r="BT8" s="993"/>
      <c r="BU8" s="993"/>
      <c r="BV8" s="993"/>
      <c r="BW8" s="993"/>
      <c r="BX8" s="993"/>
      <c r="BY8" s="993"/>
      <c r="BZ8" s="993"/>
      <c r="CA8" s="993"/>
      <c r="CB8" s="993"/>
      <c r="CC8" s="993"/>
      <c r="CD8" s="993"/>
      <c r="CE8" s="993"/>
      <c r="CF8" s="993"/>
      <c r="CG8" s="1014"/>
      <c r="CH8" s="989">
        <v>8</v>
      </c>
      <c r="CI8" s="990"/>
      <c r="CJ8" s="990"/>
      <c r="CK8" s="990"/>
      <c r="CL8" s="991"/>
      <c r="CM8" s="989">
        <v>691</v>
      </c>
      <c r="CN8" s="990"/>
      <c r="CO8" s="990"/>
      <c r="CP8" s="990"/>
      <c r="CQ8" s="991"/>
      <c r="CR8" s="989">
        <v>200</v>
      </c>
      <c r="CS8" s="990"/>
      <c r="CT8" s="990"/>
      <c r="CU8" s="990"/>
      <c r="CV8" s="991"/>
      <c r="CW8" s="989" t="s">
        <v>486</v>
      </c>
      <c r="CX8" s="990"/>
      <c r="CY8" s="990"/>
      <c r="CZ8" s="990"/>
      <c r="DA8" s="991"/>
      <c r="DB8" s="989" t="s">
        <v>486</v>
      </c>
      <c r="DC8" s="990"/>
      <c r="DD8" s="990"/>
      <c r="DE8" s="990"/>
      <c r="DF8" s="991"/>
      <c r="DG8" s="989" t="s">
        <v>486</v>
      </c>
      <c r="DH8" s="990"/>
      <c r="DI8" s="990"/>
      <c r="DJ8" s="990"/>
      <c r="DK8" s="991"/>
      <c r="DL8" s="989" t="s">
        <v>486</v>
      </c>
      <c r="DM8" s="990"/>
      <c r="DN8" s="990"/>
      <c r="DO8" s="990"/>
      <c r="DP8" s="991"/>
      <c r="DQ8" s="989" t="s">
        <v>486</v>
      </c>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374</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375</v>
      </c>
      <c r="B23" s="937" t="s">
        <v>376</v>
      </c>
      <c r="C23" s="938"/>
      <c r="D23" s="938"/>
      <c r="E23" s="938"/>
      <c r="F23" s="938"/>
      <c r="G23" s="938"/>
      <c r="H23" s="938"/>
      <c r="I23" s="938"/>
      <c r="J23" s="938"/>
      <c r="K23" s="938"/>
      <c r="L23" s="938"/>
      <c r="M23" s="938"/>
      <c r="N23" s="938"/>
      <c r="O23" s="938"/>
      <c r="P23" s="948"/>
      <c r="Q23" s="1067">
        <v>20021</v>
      </c>
      <c r="R23" s="1061"/>
      <c r="S23" s="1061"/>
      <c r="T23" s="1061"/>
      <c r="U23" s="1061"/>
      <c r="V23" s="1061">
        <v>19088</v>
      </c>
      <c r="W23" s="1061"/>
      <c r="X23" s="1061"/>
      <c r="Y23" s="1061"/>
      <c r="Z23" s="1061"/>
      <c r="AA23" s="1061">
        <v>933</v>
      </c>
      <c r="AB23" s="1061"/>
      <c r="AC23" s="1061"/>
      <c r="AD23" s="1061"/>
      <c r="AE23" s="1068"/>
      <c r="AF23" s="1069">
        <v>536</v>
      </c>
      <c r="AG23" s="1061"/>
      <c r="AH23" s="1061"/>
      <c r="AI23" s="1061"/>
      <c r="AJ23" s="1070"/>
      <c r="AK23" s="1071"/>
      <c r="AL23" s="1072"/>
      <c r="AM23" s="1072"/>
      <c r="AN23" s="1072"/>
      <c r="AO23" s="1072"/>
      <c r="AP23" s="1061">
        <v>10859</v>
      </c>
      <c r="AQ23" s="1061"/>
      <c r="AR23" s="1061"/>
      <c r="AS23" s="1061"/>
      <c r="AT23" s="1061"/>
      <c r="AU23" s="1062"/>
      <c r="AV23" s="1062"/>
      <c r="AW23" s="1062"/>
      <c r="AX23" s="1062"/>
      <c r="AY23" s="1063"/>
      <c r="AZ23" s="1064" t="s">
        <v>121</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377</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378</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356</v>
      </c>
      <c r="B26" s="996"/>
      <c r="C26" s="996"/>
      <c r="D26" s="996"/>
      <c r="E26" s="996"/>
      <c r="F26" s="996"/>
      <c r="G26" s="996"/>
      <c r="H26" s="996"/>
      <c r="I26" s="996"/>
      <c r="J26" s="996"/>
      <c r="K26" s="996"/>
      <c r="L26" s="996"/>
      <c r="M26" s="996"/>
      <c r="N26" s="996"/>
      <c r="O26" s="996"/>
      <c r="P26" s="997"/>
      <c r="Q26" s="1001" t="s">
        <v>379</v>
      </c>
      <c r="R26" s="1002"/>
      <c r="S26" s="1002"/>
      <c r="T26" s="1002"/>
      <c r="U26" s="1003"/>
      <c r="V26" s="1001" t="s">
        <v>380</v>
      </c>
      <c r="W26" s="1002"/>
      <c r="X26" s="1002"/>
      <c r="Y26" s="1002"/>
      <c r="Z26" s="1003"/>
      <c r="AA26" s="1001" t="s">
        <v>381</v>
      </c>
      <c r="AB26" s="1002"/>
      <c r="AC26" s="1002"/>
      <c r="AD26" s="1002"/>
      <c r="AE26" s="1002"/>
      <c r="AF26" s="1055" t="s">
        <v>382</v>
      </c>
      <c r="AG26" s="1008"/>
      <c r="AH26" s="1008"/>
      <c r="AI26" s="1008"/>
      <c r="AJ26" s="1056"/>
      <c r="AK26" s="1002" t="s">
        <v>383</v>
      </c>
      <c r="AL26" s="1002"/>
      <c r="AM26" s="1002"/>
      <c r="AN26" s="1002"/>
      <c r="AO26" s="1003"/>
      <c r="AP26" s="1001" t="s">
        <v>384</v>
      </c>
      <c r="AQ26" s="1002"/>
      <c r="AR26" s="1002"/>
      <c r="AS26" s="1002"/>
      <c r="AT26" s="1003"/>
      <c r="AU26" s="1001" t="s">
        <v>385</v>
      </c>
      <c r="AV26" s="1002"/>
      <c r="AW26" s="1002"/>
      <c r="AX26" s="1002"/>
      <c r="AY26" s="1003"/>
      <c r="AZ26" s="1001" t="s">
        <v>386</v>
      </c>
      <c r="BA26" s="1002"/>
      <c r="BB26" s="1002"/>
      <c r="BC26" s="1002"/>
      <c r="BD26" s="1003"/>
      <c r="BE26" s="1001" t="s">
        <v>363</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387</v>
      </c>
      <c r="C28" s="1048"/>
      <c r="D28" s="1048"/>
      <c r="E28" s="1048"/>
      <c r="F28" s="1048"/>
      <c r="G28" s="1048"/>
      <c r="H28" s="1048"/>
      <c r="I28" s="1048"/>
      <c r="J28" s="1048"/>
      <c r="K28" s="1048"/>
      <c r="L28" s="1048"/>
      <c r="M28" s="1048"/>
      <c r="N28" s="1048"/>
      <c r="O28" s="1048"/>
      <c r="P28" s="1049"/>
      <c r="Q28" s="1050">
        <v>3630</v>
      </c>
      <c r="R28" s="1051"/>
      <c r="S28" s="1051"/>
      <c r="T28" s="1051"/>
      <c r="U28" s="1051"/>
      <c r="V28" s="1051">
        <v>3571</v>
      </c>
      <c r="W28" s="1051"/>
      <c r="X28" s="1051"/>
      <c r="Y28" s="1051"/>
      <c r="Z28" s="1051"/>
      <c r="AA28" s="1051">
        <v>59</v>
      </c>
      <c r="AB28" s="1051"/>
      <c r="AC28" s="1051"/>
      <c r="AD28" s="1051"/>
      <c r="AE28" s="1052"/>
      <c r="AF28" s="1053">
        <v>59</v>
      </c>
      <c r="AG28" s="1051"/>
      <c r="AH28" s="1051"/>
      <c r="AI28" s="1051"/>
      <c r="AJ28" s="1054"/>
      <c r="AK28" s="1042">
        <v>352</v>
      </c>
      <c r="AL28" s="1043"/>
      <c r="AM28" s="1043"/>
      <c r="AN28" s="1043"/>
      <c r="AO28" s="1043"/>
      <c r="AP28" s="1043" t="s">
        <v>545</v>
      </c>
      <c r="AQ28" s="1043"/>
      <c r="AR28" s="1043"/>
      <c r="AS28" s="1043"/>
      <c r="AT28" s="1043"/>
      <c r="AU28" s="1043" t="s">
        <v>545</v>
      </c>
      <c r="AV28" s="1043"/>
      <c r="AW28" s="1043"/>
      <c r="AX28" s="1043"/>
      <c r="AY28" s="1043"/>
      <c r="AZ28" s="1044" t="s">
        <v>545</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388</v>
      </c>
      <c r="C29" s="1031"/>
      <c r="D29" s="1031"/>
      <c r="E29" s="1031"/>
      <c r="F29" s="1031"/>
      <c r="G29" s="1031"/>
      <c r="H29" s="1031"/>
      <c r="I29" s="1031"/>
      <c r="J29" s="1031"/>
      <c r="K29" s="1031"/>
      <c r="L29" s="1031"/>
      <c r="M29" s="1031"/>
      <c r="N29" s="1031"/>
      <c r="O29" s="1031"/>
      <c r="P29" s="1032"/>
      <c r="Q29" s="1038">
        <v>4170</v>
      </c>
      <c r="R29" s="1039"/>
      <c r="S29" s="1039"/>
      <c r="T29" s="1039"/>
      <c r="U29" s="1039"/>
      <c r="V29" s="1039">
        <v>3877</v>
      </c>
      <c r="W29" s="1039"/>
      <c r="X29" s="1039"/>
      <c r="Y29" s="1039"/>
      <c r="Z29" s="1039"/>
      <c r="AA29" s="1039">
        <v>293</v>
      </c>
      <c r="AB29" s="1039"/>
      <c r="AC29" s="1039"/>
      <c r="AD29" s="1039"/>
      <c r="AE29" s="1040"/>
      <c r="AF29" s="1035">
        <v>293</v>
      </c>
      <c r="AG29" s="1036"/>
      <c r="AH29" s="1036"/>
      <c r="AI29" s="1036"/>
      <c r="AJ29" s="1037"/>
      <c r="AK29" s="980">
        <v>695</v>
      </c>
      <c r="AL29" s="971"/>
      <c r="AM29" s="971"/>
      <c r="AN29" s="971"/>
      <c r="AO29" s="971"/>
      <c r="AP29" s="971" t="s">
        <v>545</v>
      </c>
      <c r="AQ29" s="971"/>
      <c r="AR29" s="971"/>
      <c r="AS29" s="971"/>
      <c r="AT29" s="971"/>
      <c r="AU29" s="971" t="s">
        <v>545</v>
      </c>
      <c r="AV29" s="971"/>
      <c r="AW29" s="971"/>
      <c r="AX29" s="971"/>
      <c r="AY29" s="971"/>
      <c r="AZ29" s="1041" t="s">
        <v>545</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389</v>
      </c>
      <c r="C30" s="1031"/>
      <c r="D30" s="1031"/>
      <c r="E30" s="1031"/>
      <c r="F30" s="1031"/>
      <c r="G30" s="1031"/>
      <c r="H30" s="1031"/>
      <c r="I30" s="1031"/>
      <c r="J30" s="1031"/>
      <c r="K30" s="1031"/>
      <c r="L30" s="1031"/>
      <c r="M30" s="1031"/>
      <c r="N30" s="1031"/>
      <c r="O30" s="1031"/>
      <c r="P30" s="1032"/>
      <c r="Q30" s="1038">
        <v>489</v>
      </c>
      <c r="R30" s="1039"/>
      <c r="S30" s="1039"/>
      <c r="T30" s="1039"/>
      <c r="U30" s="1039"/>
      <c r="V30" s="1039">
        <v>461</v>
      </c>
      <c r="W30" s="1039"/>
      <c r="X30" s="1039"/>
      <c r="Y30" s="1039"/>
      <c r="Z30" s="1039"/>
      <c r="AA30" s="1039">
        <v>27</v>
      </c>
      <c r="AB30" s="1039"/>
      <c r="AC30" s="1039"/>
      <c r="AD30" s="1039"/>
      <c r="AE30" s="1040"/>
      <c r="AF30" s="1035">
        <v>27</v>
      </c>
      <c r="AG30" s="1036"/>
      <c r="AH30" s="1036"/>
      <c r="AI30" s="1036"/>
      <c r="AJ30" s="1037"/>
      <c r="AK30" s="980">
        <v>127</v>
      </c>
      <c r="AL30" s="971"/>
      <c r="AM30" s="971"/>
      <c r="AN30" s="971"/>
      <c r="AO30" s="971"/>
      <c r="AP30" s="971" t="s">
        <v>560</v>
      </c>
      <c r="AQ30" s="971"/>
      <c r="AR30" s="971"/>
      <c r="AS30" s="971"/>
      <c r="AT30" s="971"/>
      <c r="AU30" s="971" t="s">
        <v>560</v>
      </c>
      <c r="AV30" s="971"/>
      <c r="AW30" s="971"/>
      <c r="AX30" s="971"/>
      <c r="AY30" s="971"/>
      <c r="AZ30" s="1041" t="s">
        <v>545</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390</v>
      </c>
      <c r="C31" s="1031"/>
      <c r="D31" s="1031"/>
      <c r="E31" s="1031"/>
      <c r="F31" s="1031"/>
      <c r="G31" s="1031"/>
      <c r="H31" s="1031"/>
      <c r="I31" s="1031"/>
      <c r="J31" s="1031"/>
      <c r="K31" s="1031"/>
      <c r="L31" s="1031"/>
      <c r="M31" s="1031"/>
      <c r="N31" s="1031"/>
      <c r="O31" s="1031"/>
      <c r="P31" s="1032"/>
      <c r="Q31" s="1038">
        <v>827</v>
      </c>
      <c r="R31" s="1039"/>
      <c r="S31" s="1039"/>
      <c r="T31" s="1039"/>
      <c r="U31" s="1039"/>
      <c r="V31" s="1039">
        <v>764</v>
      </c>
      <c r="W31" s="1039"/>
      <c r="X31" s="1039"/>
      <c r="Y31" s="1039"/>
      <c r="Z31" s="1039"/>
      <c r="AA31" s="1039">
        <v>63</v>
      </c>
      <c r="AB31" s="1039"/>
      <c r="AC31" s="1039"/>
      <c r="AD31" s="1039"/>
      <c r="AE31" s="1040"/>
      <c r="AF31" s="1035">
        <v>1205</v>
      </c>
      <c r="AG31" s="1036"/>
      <c r="AH31" s="1036"/>
      <c r="AI31" s="1036"/>
      <c r="AJ31" s="1037"/>
      <c r="AK31" s="980" t="s">
        <v>560</v>
      </c>
      <c r="AL31" s="971"/>
      <c r="AM31" s="971"/>
      <c r="AN31" s="971"/>
      <c r="AO31" s="971"/>
      <c r="AP31" s="971">
        <v>1324</v>
      </c>
      <c r="AQ31" s="971"/>
      <c r="AR31" s="971"/>
      <c r="AS31" s="971"/>
      <c r="AT31" s="971"/>
      <c r="AU31" s="971">
        <v>164</v>
      </c>
      <c r="AV31" s="971"/>
      <c r="AW31" s="971"/>
      <c r="AX31" s="971"/>
      <c r="AY31" s="971"/>
      <c r="AZ31" s="1041" t="s">
        <v>545</v>
      </c>
      <c r="BA31" s="1041"/>
      <c r="BB31" s="1041"/>
      <c r="BC31" s="1041"/>
      <c r="BD31" s="1041"/>
      <c r="BE31" s="972" t="s">
        <v>391</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392</v>
      </c>
      <c r="C32" s="1031"/>
      <c r="D32" s="1031"/>
      <c r="E32" s="1031"/>
      <c r="F32" s="1031"/>
      <c r="G32" s="1031"/>
      <c r="H32" s="1031"/>
      <c r="I32" s="1031"/>
      <c r="J32" s="1031"/>
      <c r="K32" s="1031"/>
      <c r="L32" s="1031"/>
      <c r="M32" s="1031"/>
      <c r="N32" s="1031"/>
      <c r="O32" s="1031"/>
      <c r="P32" s="1032"/>
      <c r="Q32" s="1038">
        <v>931</v>
      </c>
      <c r="R32" s="1039"/>
      <c r="S32" s="1039"/>
      <c r="T32" s="1039"/>
      <c r="U32" s="1039"/>
      <c r="V32" s="1039">
        <v>848</v>
      </c>
      <c r="W32" s="1039"/>
      <c r="X32" s="1039"/>
      <c r="Y32" s="1039"/>
      <c r="Z32" s="1039"/>
      <c r="AA32" s="1039">
        <v>82</v>
      </c>
      <c r="AB32" s="1039"/>
      <c r="AC32" s="1039"/>
      <c r="AD32" s="1039"/>
      <c r="AE32" s="1040"/>
      <c r="AF32" s="1035">
        <v>162</v>
      </c>
      <c r="AG32" s="1036"/>
      <c r="AH32" s="1036"/>
      <c r="AI32" s="1036"/>
      <c r="AJ32" s="1037"/>
      <c r="AK32" s="980">
        <v>82</v>
      </c>
      <c r="AL32" s="971"/>
      <c r="AM32" s="971"/>
      <c r="AN32" s="971"/>
      <c r="AO32" s="971"/>
      <c r="AP32" s="971">
        <v>6661</v>
      </c>
      <c r="AQ32" s="971"/>
      <c r="AR32" s="971"/>
      <c r="AS32" s="971"/>
      <c r="AT32" s="971"/>
      <c r="AU32" s="971">
        <v>1745</v>
      </c>
      <c r="AV32" s="971"/>
      <c r="AW32" s="971"/>
      <c r="AX32" s="971"/>
      <c r="AY32" s="971"/>
      <c r="AZ32" s="1041" t="s">
        <v>545</v>
      </c>
      <c r="BA32" s="1041"/>
      <c r="BB32" s="1041"/>
      <c r="BC32" s="1041"/>
      <c r="BD32" s="1041"/>
      <c r="BE32" s="972" t="s">
        <v>391</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393</v>
      </c>
      <c r="C33" s="1031"/>
      <c r="D33" s="1031"/>
      <c r="E33" s="1031"/>
      <c r="F33" s="1031"/>
      <c r="G33" s="1031"/>
      <c r="H33" s="1031"/>
      <c r="I33" s="1031"/>
      <c r="J33" s="1031"/>
      <c r="K33" s="1031"/>
      <c r="L33" s="1031"/>
      <c r="M33" s="1031"/>
      <c r="N33" s="1031"/>
      <c r="O33" s="1031"/>
      <c r="P33" s="1032"/>
      <c r="Q33" s="1038">
        <v>965</v>
      </c>
      <c r="R33" s="1039"/>
      <c r="S33" s="1039"/>
      <c r="T33" s="1039"/>
      <c r="U33" s="1039"/>
      <c r="V33" s="1039">
        <v>950</v>
      </c>
      <c r="W33" s="1039"/>
      <c r="X33" s="1039"/>
      <c r="Y33" s="1039"/>
      <c r="Z33" s="1039"/>
      <c r="AA33" s="1039">
        <v>16</v>
      </c>
      <c r="AB33" s="1039"/>
      <c r="AC33" s="1039"/>
      <c r="AD33" s="1039"/>
      <c r="AE33" s="1040"/>
      <c r="AF33" s="1035" t="s">
        <v>121</v>
      </c>
      <c r="AG33" s="1036"/>
      <c r="AH33" s="1036"/>
      <c r="AI33" s="1036"/>
      <c r="AJ33" s="1037"/>
      <c r="AK33" s="980">
        <v>894</v>
      </c>
      <c r="AL33" s="971"/>
      <c r="AM33" s="971"/>
      <c r="AN33" s="971"/>
      <c r="AO33" s="971"/>
      <c r="AP33" s="971">
        <v>5614</v>
      </c>
      <c r="AQ33" s="971"/>
      <c r="AR33" s="971"/>
      <c r="AS33" s="971"/>
      <c r="AT33" s="971"/>
      <c r="AU33" s="971">
        <v>4525</v>
      </c>
      <c r="AV33" s="971"/>
      <c r="AW33" s="971"/>
      <c r="AX33" s="971"/>
      <c r="AY33" s="971"/>
      <c r="AZ33" s="1041" t="s">
        <v>560</v>
      </c>
      <c r="BA33" s="1041"/>
      <c r="BB33" s="1041"/>
      <c r="BC33" s="1041"/>
      <c r="BD33" s="1041"/>
      <c r="BE33" s="972" t="s">
        <v>391</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375</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1747</v>
      </c>
      <c r="AG63" s="959"/>
      <c r="AH63" s="959"/>
      <c r="AI63" s="959"/>
      <c r="AJ63" s="1022"/>
      <c r="AK63" s="1023"/>
      <c r="AL63" s="963"/>
      <c r="AM63" s="963"/>
      <c r="AN63" s="963"/>
      <c r="AO63" s="963"/>
      <c r="AP63" s="959">
        <v>13599</v>
      </c>
      <c r="AQ63" s="959"/>
      <c r="AR63" s="959"/>
      <c r="AS63" s="959"/>
      <c r="AT63" s="959"/>
      <c r="AU63" s="959">
        <v>6428</v>
      </c>
      <c r="AV63" s="959"/>
      <c r="AW63" s="959"/>
      <c r="AX63" s="959"/>
      <c r="AY63" s="959"/>
      <c r="AZ63" s="1017"/>
      <c r="BA63" s="1017"/>
      <c r="BB63" s="1017"/>
      <c r="BC63" s="1017"/>
      <c r="BD63" s="1017"/>
      <c r="BE63" s="960"/>
      <c r="BF63" s="960"/>
      <c r="BG63" s="960"/>
      <c r="BH63" s="960"/>
      <c r="BI63" s="961"/>
      <c r="BJ63" s="1018" t="s">
        <v>121</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397</v>
      </c>
      <c r="B66" s="996"/>
      <c r="C66" s="996"/>
      <c r="D66" s="996"/>
      <c r="E66" s="996"/>
      <c r="F66" s="996"/>
      <c r="G66" s="996"/>
      <c r="H66" s="996"/>
      <c r="I66" s="996"/>
      <c r="J66" s="996"/>
      <c r="K66" s="996"/>
      <c r="L66" s="996"/>
      <c r="M66" s="996"/>
      <c r="N66" s="996"/>
      <c r="O66" s="996"/>
      <c r="P66" s="997"/>
      <c r="Q66" s="1001" t="s">
        <v>379</v>
      </c>
      <c r="R66" s="1002"/>
      <c r="S66" s="1002"/>
      <c r="T66" s="1002"/>
      <c r="U66" s="1003"/>
      <c r="V66" s="1001" t="s">
        <v>380</v>
      </c>
      <c r="W66" s="1002"/>
      <c r="X66" s="1002"/>
      <c r="Y66" s="1002"/>
      <c r="Z66" s="1003"/>
      <c r="AA66" s="1001" t="s">
        <v>381</v>
      </c>
      <c r="AB66" s="1002"/>
      <c r="AC66" s="1002"/>
      <c r="AD66" s="1002"/>
      <c r="AE66" s="1003"/>
      <c r="AF66" s="1007" t="s">
        <v>382</v>
      </c>
      <c r="AG66" s="1008"/>
      <c r="AH66" s="1008"/>
      <c r="AI66" s="1008"/>
      <c r="AJ66" s="1009"/>
      <c r="AK66" s="1001" t="s">
        <v>383</v>
      </c>
      <c r="AL66" s="996"/>
      <c r="AM66" s="996"/>
      <c r="AN66" s="996"/>
      <c r="AO66" s="997"/>
      <c r="AP66" s="1001" t="s">
        <v>384</v>
      </c>
      <c r="AQ66" s="1002"/>
      <c r="AR66" s="1002"/>
      <c r="AS66" s="1002"/>
      <c r="AT66" s="1003"/>
      <c r="AU66" s="1001" t="s">
        <v>398</v>
      </c>
      <c r="AV66" s="1002"/>
      <c r="AW66" s="1002"/>
      <c r="AX66" s="1002"/>
      <c r="AY66" s="1003"/>
      <c r="AZ66" s="1001" t="s">
        <v>363</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546</v>
      </c>
      <c r="C68" s="986"/>
      <c r="D68" s="986"/>
      <c r="E68" s="986"/>
      <c r="F68" s="986"/>
      <c r="G68" s="986"/>
      <c r="H68" s="986"/>
      <c r="I68" s="986"/>
      <c r="J68" s="986"/>
      <c r="K68" s="986"/>
      <c r="L68" s="986"/>
      <c r="M68" s="986"/>
      <c r="N68" s="986"/>
      <c r="O68" s="986"/>
      <c r="P68" s="987"/>
      <c r="Q68" s="988">
        <v>10136</v>
      </c>
      <c r="R68" s="982"/>
      <c r="S68" s="982"/>
      <c r="T68" s="982"/>
      <c r="U68" s="982"/>
      <c r="V68" s="982">
        <v>9277</v>
      </c>
      <c r="W68" s="982"/>
      <c r="X68" s="982"/>
      <c r="Y68" s="982"/>
      <c r="Z68" s="982"/>
      <c r="AA68" s="982">
        <v>859</v>
      </c>
      <c r="AB68" s="982"/>
      <c r="AC68" s="982"/>
      <c r="AD68" s="982"/>
      <c r="AE68" s="982"/>
      <c r="AF68" s="982">
        <v>859</v>
      </c>
      <c r="AG68" s="982"/>
      <c r="AH68" s="982"/>
      <c r="AI68" s="982"/>
      <c r="AJ68" s="982"/>
      <c r="AK68" s="982">
        <v>110</v>
      </c>
      <c r="AL68" s="982"/>
      <c r="AM68" s="982"/>
      <c r="AN68" s="982"/>
      <c r="AO68" s="982"/>
      <c r="AP68" s="982" t="s">
        <v>560</v>
      </c>
      <c r="AQ68" s="982"/>
      <c r="AR68" s="982"/>
      <c r="AS68" s="982"/>
      <c r="AT68" s="982"/>
      <c r="AU68" s="982" t="s">
        <v>560</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547</v>
      </c>
      <c r="C69" s="975"/>
      <c r="D69" s="975"/>
      <c r="E69" s="975"/>
      <c r="F69" s="975"/>
      <c r="G69" s="975"/>
      <c r="H69" s="975"/>
      <c r="I69" s="975"/>
      <c r="J69" s="975"/>
      <c r="K69" s="975"/>
      <c r="L69" s="975"/>
      <c r="M69" s="975"/>
      <c r="N69" s="975"/>
      <c r="O69" s="975"/>
      <c r="P69" s="976"/>
      <c r="Q69" s="977">
        <v>879</v>
      </c>
      <c r="R69" s="971"/>
      <c r="S69" s="971"/>
      <c r="T69" s="971"/>
      <c r="U69" s="971"/>
      <c r="V69" s="971">
        <v>876</v>
      </c>
      <c r="W69" s="971"/>
      <c r="X69" s="971"/>
      <c r="Y69" s="971"/>
      <c r="Z69" s="971"/>
      <c r="AA69" s="971">
        <v>2</v>
      </c>
      <c r="AB69" s="971"/>
      <c r="AC69" s="971"/>
      <c r="AD69" s="971"/>
      <c r="AE69" s="971"/>
      <c r="AF69" s="971">
        <v>2</v>
      </c>
      <c r="AG69" s="971"/>
      <c r="AH69" s="971"/>
      <c r="AI69" s="971"/>
      <c r="AJ69" s="971"/>
      <c r="AK69" s="971">
        <v>3</v>
      </c>
      <c r="AL69" s="971"/>
      <c r="AM69" s="971"/>
      <c r="AN69" s="971"/>
      <c r="AO69" s="971"/>
      <c r="AP69" s="971" t="s">
        <v>560</v>
      </c>
      <c r="AQ69" s="971"/>
      <c r="AR69" s="971"/>
      <c r="AS69" s="971"/>
      <c r="AT69" s="971"/>
      <c r="AU69" s="971" t="s">
        <v>560</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548</v>
      </c>
      <c r="C70" s="975"/>
      <c r="D70" s="975"/>
      <c r="E70" s="975"/>
      <c r="F70" s="975"/>
      <c r="G70" s="975"/>
      <c r="H70" s="975"/>
      <c r="I70" s="975"/>
      <c r="J70" s="975"/>
      <c r="K70" s="975"/>
      <c r="L70" s="975"/>
      <c r="M70" s="975"/>
      <c r="N70" s="975"/>
      <c r="O70" s="975"/>
      <c r="P70" s="976"/>
      <c r="Q70" s="977">
        <v>247</v>
      </c>
      <c r="R70" s="971"/>
      <c r="S70" s="971"/>
      <c r="T70" s="971"/>
      <c r="U70" s="971"/>
      <c r="V70" s="971">
        <v>242</v>
      </c>
      <c r="W70" s="971"/>
      <c r="X70" s="971"/>
      <c r="Y70" s="971"/>
      <c r="Z70" s="971"/>
      <c r="AA70" s="971">
        <v>5</v>
      </c>
      <c r="AB70" s="971"/>
      <c r="AC70" s="971"/>
      <c r="AD70" s="971"/>
      <c r="AE70" s="971"/>
      <c r="AF70" s="971">
        <v>5</v>
      </c>
      <c r="AG70" s="971"/>
      <c r="AH70" s="971"/>
      <c r="AI70" s="971"/>
      <c r="AJ70" s="971"/>
      <c r="AK70" s="971">
        <v>4</v>
      </c>
      <c r="AL70" s="971"/>
      <c r="AM70" s="971"/>
      <c r="AN70" s="971"/>
      <c r="AO70" s="971"/>
      <c r="AP70" s="971" t="s">
        <v>560</v>
      </c>
      <c r="AQ70" s="971"/>
      <c r="AR70" s="971"/>
      <c r="AS70" s="971"/>
      <c r="AT70" s="971"/>
      <c r="AU70" s="971" t="s">
        <v>560</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549</v>
      </c>
      <c r="C71" s="975"/>
      <c r="D71" s="975"/>
      <c r="E71" s="975"/>
      <c r="F71" s="975"/>
      <c r="G71" s="975"/>
      <c r="H71" s="975"/>
      <c r="I71" s="975"/>
      <c r="J71" s="975"/>
      <c r="K71" s="975"/>
      <c r="L71" s="975"/>
      <c r="M71" s="975"/>
      <c r="N71" s="975"/>
      <c r="O71" s="975"/>
      <c r="P71" s="976"/>
      <c r="Q71" s="977">
        <v>284976</v>
      </c>
      <c r="R71" s="971"/>
      <c r="S71" s="971"/>
      <c r="T71" s="971"/>
      <c r="U71" s="971"/>
      <c r="V71" s="971">
        <v>279261</v>
      </c>
      <c r="W71" s="971"/>
      <c r="X71" s="971"/>
      <c r="Y71" s="971"/>
      <c r="Z71" s="971"/>
      <c r="AA71" s="971">
        <v>5715</v>
      </c>
      <c r="AB71" s="971"/>
      <c r="AC71" s="971"/>
      <c r="AD71" s="971"/>
      <c r="AE71" s="971"/>
      <c r="AF71" s="971">
        <v>5715</v>
      </c>
      <c r="AG71" s="971"/>
      <c r="AH71" s="971"/>
      <c r="AI71" s="971"/>
      <c r="AJ71" s="971"/>
      <c r="AK71" s="971">
        <v>7156</v>
      </c>
      <c r="AL71" s="971"/>
      <c r="AM71" s="971"/>
      <c r="AN71" s="971"/>
      <c r="AO71" s="971"/>
      <c r="AP71" s="971" t="s">
        <v>560</v>
      </c>
      <c r="AQ71" s="971"/>
      <c r="AR71" s="971"/>
      <c r="AS71" s="971"/>
      <c r="AT71" s="971"/>
      <c r="AU71" s="971" t="s">
        <v>560</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550</v>
      </c>
      <c r="C72" s="975"/>
      <c r="D72" s="975"/>
      <c r="E72" s="975"/>
      <c r="F72" s="975"/>
      <c r="G72" s="975"/>
      <c r="H72" s="975"/>
      <c r="I72" s="975"/>
      <c r="J72" s="975"/>
      <c r="K72" s="975"/>
      <c r="L72" s="975"/>
      <c r="M72" s="975"/>
      <c r="N72" s="975"/>
      <c r="O72" s="975"/>
      <c r="P72" s="976"/>
      <c r="Q72" s="977">
        <v>756</v>
      </c>
      <c r="R72" s="971"/>
      <c r="S72" s="971"/>
      <c r="T72" s="971"/>
      <c r="U72" s="971"/>
      <c r="V72" s="971">
        <v>659</v>
      </c>
      <c r="W72" s="971"/>
      <c r="X72" s="971"/>
      <c r="Y72" s="971"/>
      <c r="Z72" s="971"/>
      <c r="AA72" s="971">
        <v>97</v>
      </c>
      <c r="AB72" s="971"/>
      <c r="AC72" s="971"/>
      <c r="AD72" s="971"/>
      <c r="AE72" s="971"/>
      <c r="AF72" s="971">
        <v>97</v>
      </c>
      <c r="AG72" s="971"/>
      <c r="AH72" s="971"/>
      <c r="AI72" s="971"/>
      <c r="AJ72" s="971"/>
      <c r="AK72" s="971">
        <v>536</v>
      </c>
      <c r="AL72" s="971"/>
      <c r="AM72" s="971"/>
      <c r="AN72" s="971"/>
      <c r="AO72" s="971"/>
      <c r="AP72" s="971" t="s">
        <v>560</v>
      </c>
      <c r="AQ72" s="971"/>
      <c r="AR72" s="971"/>
      <c r="AS72" s="971"/>
      <c r="AT72" s="971"/>
      <c r="AU72" s="971" t="s">
        <v>560</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551</v>
      </c>
      <c r="C73" s="975"/>
      <c r="D73" s="975"/>
      <c r="E73" s="975"/>
      <c r="F73" s="975"/>
      <c r="G73" s="975"/>
      <c r="H73" s="975"/>
      <c r="I73" s="975"/>
      <c r="J73" s="975"/>
      <c r="K73" s="975"/>
      <c r="L73" s="975"/>
      <c r="M73" s="975"/>
      <c r="N73" s="975"/>
      <c r="O73" s="975"/>
      <c r="P73" s="976"/>
      <c r="Q73" s="977">
        <v>284221</v>
      </c>
      <c r="R73" s="971"/>
      <c r="S73" s="971"/>
      <c r="T73" s="971"/>
      <c r="U73" s="971"/>
      <c r="V73" s="971">
        <v>278602</v>
      </c>
      <c r="W73" s="971"/>
      <c r="X73" s="971"/>
      <c r="Y73" s="971"/>
      <c r="Z73" s="971"/>
      <c r="AA73" s="971">
        <v>5619</v>
      </c>
      <c r="AB73" s="971"/>
      <c r="AC73" s="971"/>
      <c r="AD73" s="971"/>
      <c r="AE73" s="971"/>
      <c r="AF73" s="971">
        <v>5619</v>
      </c>
      <c r="AG73" s="971"/>
      <c r="AH73" s="971"/>
      <c r="AI73" s="971"/>
      <c r="AJ73" s="971"/>
      <c r="AK73" s="971">
        <v>6621</v>
      </c>
      <c r="AL73" s="971"/>
      <c r="AM73" s="971"/>
      <c r="AN73" s="971"/>
      <c r="AO73" s="971"/>
      <c r="AP73" s="971" t="s">
        <v>560</v>
      </c>
      <c r="AQ73" s="971"/>
      <c r="AR73" s="971"/>
      <c r="AS73" s="971"/>
      <c r="AT73" s="971"/>
      <c r="AU73" s="971" t="s">
        <v>560</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552</v>
      </c>
      <c r="C74" s="975"/>
      <c r="D74" s="975"/>
      <c r="E74" s="975"/>
      <c r="F74" s="975"/>
      <c r="G74" s="975"/>
      <c r="H74" s="975"/>
      <c r="I74" s="975"/>
      <c r="J74" s="975"/>
      <c r="K74" s="975"/>
      <c r="L74" s="975"/>
      <c r="M74" s="975"/>
      <c r="N74" s="975"/>
      <c r="O74" s="975"/>
      <c r="P74" s="976"/>
      <c r="Q74" s="977">
        <v>4875</v>
      </c>
      <c r="R74" s="971"/>
      <c r="S74" s="971"/>
      <c r="T74" s="971"/>
      <c r="U74" s="971"/>
      <c r="V74" s="971">
        <v>4699</v>
      </c>
      <c r="W74" s="971"/>
      <c r="X74" s="971"/>
      <c r="Y74" s="971"/>
      <c r="Z74" s="971"/>
      <c r="AA74" s="971">
        <v>176</v>
      </c>
      <c r="AB74" s="971"/>
      <c r="AC74" s="971"/>
      <c r="AD74" s="971"/>
      <c r="AE74" s="971"/>
      <c r="AF74" s="971">
        <v>121</v>
      </c>
      <c r="AG74" s="971"/>
      <c r="AH74" s="971"/>
      <c r="AI74" s="971"/>
      <c r="AJ74" s="971"/>
      <c r="AK74" s="971">
        <v>82</v>
      </c>
      <c r="AL74" s="971"/>
      <c r="AM74" s="971"/>
      <c r="AN74" s="971"/>
      <c r="AO74" s="971"/>
      <c r="AP74" s="971">
        <v>4009</v>
      </c>
      <c r="AQ74" s="971"/>
      <c r="AR74" s="971"/>
      <c r="AS74" s="971"/>
      <c r="AT74" s="971"/>
      <c r="AU74" s="971">
        <v>901</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375</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6702</v>
      </c>
      <c r="AG88" s="959"/>
      <c r="AH88" s="959"/>
      <c r="AI88" s="959"/>
      <c r="AJ88" s="959"/>
      <c r="AK88" s="963"/>
      <c r="AL88" s="963"/>
      <c r="AM88" s="963"/>
      <c r="AN88" s="963"/>
      <c r="AO88" s="963"/>
      <c r="AP88" s="959">
        <v>4009</v>
      </c>
      <c r="AQ88" s="959"/>
      <c r="AR88" s="959"/>
      <c r="AS88" s="959"/>
      <c r="AT88" s="959"/>
      <c r="AU88" s="959">
        <v>901</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375</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f>CR7+CR8</f>
        <v>220</v>
      </c>
      <c r="CS102" s="953"/>
      <c r="CT102" s="953"/>
      <c r="CU102" s="953"/>
      <c r="CV102" s="954"/>
      <c r="CW102" s="952" t="s">
        <v>560</v>
      </c>
      <c r="CX102" s="953"/>
      <c r="CY102" s="953"/>
      <c r="CZ102" s="953"/>
      <c r="DA102" s="954"/>
      <c r="DB102" s="952" t="s">
        <v>560</v>
      </c>
      <c r="DC102" s="953"/>
      <c r="DD102" s="953"/>
      <c r="DE102" s="953"/>
      <c r="DF102" s="954"/>
      <c r="DG102" s="952" t="s">
        <v>560</v>
      </c>
      <c r="DH102" s="953"/>
      <c r="DI102" s="953"/>
      <c r="DJ102" s="953"/>
      <c r="DK102" s="954"/>
      <c r="DL102" s="952" t="s">
        <v>560</v>
      </c>
      <c r="DM102" s="953"/>
      <c r="DN102" s="953"/>
      <c r="DO102" s="953"/>
      <c r="DP102" s="954"/>
      <c r="DQ102" s="952" t="s">
        <v>560</v>
      </c>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293</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293</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293</v>
      </c>
      <c r="DR109" s="896"/>
      <c r="DS109" s="896"/>
      <c r="DT109" s="896"/>
      <c r="DU109" s="897"/>
      <c r="DV109" s="898" t="s">
        <v>410</v>
      </c>
      <c r="DW109" s="896"/>
      <c r="DX109" s="896"/>
      <c r="DY109" s="896"/>
      <c r="DZ109" s="929"/>
    </row>
    <row r="110" spans="1:131" s="230" customFormat="1" ht="26.25" customHeight="1" x14ac:dyDescent="0.15">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1128205</v>
      </c>
      <c r="AB110" s="889"/>
      <c r="AC110" s="889"/>
      <c r="AD110" s="889"/>
      <c r="AE110" s="890"/>
      <c r="AF110" s="891">
        <v>1194736</v>
      </c>
      <c r="AG110" s="889"/>
      <c r="AH110" s="889"/>
      <c r="AI110" s="889"/>
      <c r="AJ110" s="890"/>
      <c r="AK110" s="891">
        <v>1242848</v>
      </c>
      <c r="AL110" s="889"/>
      <c r="AM110" s="889"/>
      <c r="AN110" s="889"/>
      <c r="AO110" s="890"/>
      <c r="AP110" s="892">
        <v>14.7</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10703651</v>
      </c>
      <c r="BR110" s="842"/>
      <c r="BS110" s="842"/>
      <c r="BT110" s="842"/>
      <c r="BU110" s="842"/>
      <c r="BV110" s="842">
        <v>10474017</v>
      </c>
      <c r="BW110" s="842"/>
      <c r="BX110" s="842"/>
      <c r="BY110" s="842"/>
      <c r="BZ110" s="842"/>
      <c r="CA110" s="842">
        <v>10858996</v>
      </c>
      <c r="CB110" s="842"/>
      <c r="CC110" s="842"/>
      <c r="CD110" s="842"/>
      <c r="CE110" s="842"/>
      <c r="CF110" s="866">
        <v>128.6</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121</v>
      </c>
      <c r="DH110" s="842"/>
      <c r="DI110" s="842"/>
      <c r="DJ110" s="842"/>
      <c r="DK110" s="842"/>
      <c r="DL110" s="842" t="s">
        <v>121</v>
      </c>
      <c r="DM110" s="842"/>
      <c r="DN110" s="842"/>
      <c r="DO110" s="842"/>
      <c r="DP110" s="842"/>
      <c r="DQ110" s="842" t="s">
        <v>121</v>
      </c>
      <c r="DR110" s="842"/>
      <c r="DS110" s="842"/>
      <c r="DT110" s="842"/>
      <c r="DU110" s="842"/>
      <c r="DV110" s="843" t="s">
        <v>121</v>
      </c>
      <c r="DW110" s="843"/>
      <c r="DX110" s="843"/>
      <c r="DY110" s="843"/>
      <c r="DZ110" s="844"/>
    </row>
    <row r="111" spans="1:131" s="230" customFormat="1" ht="26.25" customHeight="1" x14ac:dyDescent="0.15">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121</v>
      </c>
      <c r="AB111" s="919"/>
      <c r="AC111" s="919"/>
      <c r="AD111" s="919"/>
      <c r="AE111" s="920"/>
      <c r="AF111" s="921" t="s">
        <v>121</v>
      </c>
      <c r="AG111" s="919"/>
      <c r="AH111" s="919"/>
      <c r="AI111" s="919"/>
      <c r="AJ111" s="920"/>
      <c r="AK111" s="921" t="s">
        <v>121</v>
      </c>
      <c r="AL111" s="919"/>
      <c r="AM111" s="919"/>
      <c r="AN111" s="919"/>
      <c r="AO111" s="920"/>
      <c r="AP111" s="922" t="s">
        <v>121</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121</v>
      </c>
      <c r="BR111" s="817"/>
      <c r="BS111" s="817"/>
      <c r="BT111" s="817"/>
      <c r="BU111" s="817"/>
      <c r="BV111" s="817" t="s">
        <v>121</v>
      </c>
      <c r="BW111" s="817"/>
      <c r="BX111" s="817"/>
      <c r="BY111" s="817"/>
      <c r="BZ111" s="817"/>
      <c r="CA111" s="817" t="s">
        <v>121</v>
      </c>
      <c r="CB111" s="817"/>
      <c r="CC111" s="817"/>
      <c r="CD111" s="817"/>
      <c r="CE111" s="817"/>
      <c r="CF111" s="875" t="s">
        <v>121</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121</v>
      </c>
      <c r="DH111" s="817"/>
      <c r="DI111" s="817"/>
      <c r="DJ111" s="817"/>
      <c r="DK111" s="817"/>
      <c r="DL111" s="817" t="s">
        <v>121</v>
      </c>
      <c r="DM111" s="817"/>
      <c r="DN111" s="817"/>
      <c r="DO111" s="817"/>
      <c r="DP111" s="817"/>
      <c r="DQ111" s="817" t="s">
        <v>121</v>
      </c>
      <c r="DR111" s="817"/>
      <c r="DS111" s="817"/>
      <c r="DT111" s="817"/>
      <c r="DU111" s="817"/>
      <c r="DV111" s="794" t="s">
        <v>121</v>
      </c>
      <c r="DW111" s="794"/>
      <c r="DX111" s="794"/>
      <c r="DY111" s="794"/>
      <c r="DZ111" s="795"/>
    </row>
    <row r="112" spans="1:131" s="230" customFormat="1" ht="26.25" customHeight="1" x14ac:dyDescent="0.15">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121</v>
      </c>
      <c r="AB112" s="780"/>
      <c r="AC112" s="780"/>
      <c r="AD112" s="780"/>
      <c r="AE112" s="781"/>
      <c r="AF112" s="782" t="s">
        <v>121</v>
      </c>
      <c r="AG112" s="780"/>
      <c r="AH112" s="780"/>
      <c r="AI112" s="780"/>
      <c r="AJ112" s="781"/>
      <c r="AK112" s="782" t="s">
        <v>121</v>
      </c>
      <c r="AL112" s="780"/>
      <c r="AM112" s="780"/>
      <c r="AN112" s="780"/>
      <c r="AO112" s="781"/>
      <c r="AP112" s="824" t="s">
        <v>121</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2597470</v>
      </c>
      <c r="BR112" s="817"/>
      <c r="BS112" s="817"/>
      <c r="BT112" s="817"/>
      <c r="BU112" s="817"/>
      <c r="BV112" s="817">
        <v>2383197</v>
      </c>
      <c r="BW112" s="817"/>
      <c r="BX112" s="817"/>
      <c r="BY112" s="817"/>
      <c r="BZ112" s="817"/>
      <c r="CA112" s="817">
        <v>6434016</v>
      </c>
      <c r="CB112" s="817"/>
      <c r="CC112" s="817"/>
      <c r="CD112" s="817"/>
      <c r="CE112" s="817"/>
      <c r="CF112" s="875">
        <v>76.2</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121</v>
      </c>
      <c r="DH112" s="817"/>
      <c r="DI112" s="817"/>
      <c r="DJ112" s="817"/>
      <c r="DK112" s="817"/>
      <c r="DL112" s="817" t="s">
        <v>121</v>
      </c>
      <c r="DM112" s="817"/>
      <c r="DN112" s="817"/>
      <c r="DO112" s="817"/>
      <c r="DP112" s="817"/>
      <c r="DQ112" s="817" t="s">
        <v>121</v>
      </c>
      <c r="DR112" s="817"/>
      <c r="DS112" s="817"/>
      <c r="DT112" s="817"/>
      <c r="DU112" s="817"/>
      <c r="DV112" s="794" t="s">
        <v>121</v>
      </c>
      <c r="DW112" s="794"/>
      <c r="DX112" s="794"/>
      <c r="DY112" s="794"/>
      <c r="DZ112" s="795"/>
    </row>
    <row r="113" spans="1:130" s="230" customFormat="1" ht="26.25" customHeight="1" x14ac:dyDescent="0.15">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169736</v>
      </c>
      <c r="AB113" s="919"/>
      <c r="AC113" s="919"/>
      <c r="AD113" s="919"/>
      <c r="AE113" s="920"/>
      <c r="AF113" s="921">
        <v>243694</v>
      </c>
      <c r="AG113" s="919"/>
      <c r="AH113" s="919"/>
      <c r="AI113" s="919"/>
      <c r="AJ113" s="920"/>
      <c r="AK113" s="921">
        <v>659415</v>
      </c>
      <c r="AL113" s="919"/>
      <c r="AM113" s="919"/>
      <c r="AN113" s="919"/>
      <c r="AO113" s="920"/>
      <c r="AP113" s="922">
        <v>7.8</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4093863</v>
      </c>
      <c r="BR113" s="817"/>
      <c r="BS113" s="817"/>
      <c r="BT113" s="817"/>
      <c r="BU113" s="817"/>
      <c r="BV113" s="817">
        <v>3861992</v>
      </c>
      <c r="BW113" s="817"/>
      <c r="BX113" s="817"/>
      <c r="BY113" s="817"/>
      <c r="BZ113" s="817"/>
      <c r="CA113" s="817">
        <v>900669</v>
      </c>
      <c r="CB113" s="817"/>
      <c r="CC113" s="817"/>
      <c r="CD113" s="817"/>
      <c r="CE113" s="817"/>
      <c r="CF113" s="875">
        <v>10.7</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121</v>
      </c>
      <c r="DH113" s="780"/>
      <c r="DI113" s="780"/>
      <c r="DJ113" s="780"/>
      <c r="DK113" s="781"/>
      <c r="DL113" s="782" t="s">
        <v>121</v>
      </c>
      <c r="DM113" s="780"/>
      <c r="DN113" s="780"/>
      <c r="DO113" s="780"/>
      <c r="DP113" s="781"/>
      <c r="DQ113" s="782" t="s">
        <v>121</v>
      </c>
      <c r="DR113" s="780"/>
      <c r="DS113" s="780"/>
      <c r="DT113" s="780"/>
      <c r="DU113" s="781"/>
      <c r="DV113" s="824" t="s">
        <v>121</v>
      </c>
      <c r="DW113" s="825"/>
      <c r="DX113" s="825"/>
      <c r="DY113" s="825"/>
      <c r="DZ113" s="826"/>
    </row>
    <row r="114" spans="1:130" s="230" customFormat="1" ht="26.25" customHeight="1" x14ac:dyDescent="0.15">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319155</v>
      </c>
      <c r="AB114" s="780"/>
      <c r="AC114" s="780"/>
      <c r="AD114" s="780"/>
      <c r="AE114" s="781"/>
      <c r="AF114" s="782">
        <v>320558</v>
      </c>
      <c r="AG114" s="780"/>
      <c r="AH114" s="780"/>
      <c r="AI114" s="780"/>
      <c r="AJ114" s="781"/>
      <c r="AK114" s="782">
        <v>83313</v>
      </c>
      <c r="AL114" s="780"/>
      <c r="AM114" s="780"/>
      <c r="AN114" s="780"/>
      <c r="AO114" s="781"/>
      <c r="AP114" s="824">
        <v>1</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2428251</v>
      </c>
      <c r="BR114" s="817"/>
      <c r="BS114" s="817"/>
      <c r="BT114" s="817"/>
      <c r="BU114" s="817"/>
      <c r="BV114" s="817">
        <v>2314809</v>
      </c>
      <c r="BW114" s="817"/>
      <c r="BX114" s="817"/>
      <c r="BY114" s="817"/>
      <c r="BZ114" s="817"/>
      <c r="CA114" s="817">
        <v>2207693</v>
      </c>
      <c r="CB114" s="817"/>
      <c r="CC114" s="817"/>
      <c r="CD114" s="817"/>
      <c r="CE114" s="817"/>
      <c r="CF114" s="875">
        <v>26.1</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121</v>
      </c>
      <c r="DH114" s="780"/>
      <c r="DI114" s="780"/>
      <c r="DJ114" s="780"/>
      <c r="DK114" s="781"/>
      <c r="DL114" s="782" t="s">
        <v>121</v>
      </c>
      <c r="DM114" s="780"/>
      <c r="DN114" s="780"/>
      <c r="DO114" s="780"/>
      <c r="DP114" s="781"/>
      <c r="DQ114" s="782" t="s">
        <v>121</v>
      </c>
      <c r="DR114" s="780"/>
      <c r="DS114" s="780"/>
      <c r="DT114" s="780"/>
      <c r="DU114" s="781"/>
      <c r="DV114" s="824" t="s">
        <v>121</v>
      </c>
      <c r="DW114" s="825"/>
      <c r="DX114" s="825"/>
      <c r="DY114" s="825"/>
      <c r="DZ114" s="826"/>
    </row>
    <row r="115" spans="1:130" s="230" customFormat="1" ht="26.25" customHeight="1" x14ac:dyDescent="0.15">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24</v>
      </c>
      <c r="AB115" s="919"/>
      <c r="AC115" s="919"/>
      <c r="AD115" s="919"/>
      <c r="AE115" s="920"/>
      <c r="AF115" s="921">
        <v>36</v>
      </c>
      <c r="AG115" s="919"/>
      <c r="AH115" s="919"/>
      <c r="AI115" s="919"/>
      <c r="AJ115" s="920"/>
      <c r="AK115" s="921">
        <v>25</v>
      </c>
      <c r="AL115" s="919"/>
      <c r="AM115" s="919"/>
      <c r="AN115" s="919"/>
      <c r="AO115" s="920"/>
      <c r="AP115" s="922">
        <v>0</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121</v>
      </c>
      <c r="BR115" s="817"/>
      <c r="BS115" s="817"/>
      <c r="BT115" s="817"/>
      <c r="BU115" s="817"/>
      <c r="BV115" s="817" t="s">
        <v>121</v>
      </c>
      <c r="BW115" s="817"/>
      <c r="BX115" s="817"/>
      <c r="BY115" s="817"/>
      <c r="BZ115" s="817"/>
      <c r="CA115" s="817" t="s">
        <v>121</v>
      </c>
      <c r="CB115" s="817"/>
      <c r="CC115" s="817"/>
      <c r="CD115" s="817"/>
      <c r="CE115" s="817"/>
      <c r="CF115" s="875" t="s">
        <v>121</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121</v>
      </c>
      <c r="DH115" s="780"/>
      <c r="DI115" s="780"/>
      <c r="DJ115" s="780"/>
      <c r="DK115" s="781"/>
      <c r="DL115" s="782" t="s">
        <v>121</v>
      </c>
      <c r="DM115" s="780"/>
      <c r="DN115" s="780"/>
      <c r="DO115" s="780"/>
      <c r="DP115" s="781"/>
      <c r="DQ115" s="782" t="s">
        <v>121</v>
      </c>
      <c r="DR115" s="780"/>
      <c r="DS115" s="780"/>
      <c r="DT115" s="780"/>
      <c r="DU115" s="781"/>
      <c r="DV115" s="824" t="s">
        <v>121</v>
      </c>
      <c r="DW115" s="825"/>
      <c r="DX115" s="825"/>
      <c r="DY115" s="825"/>
      <c r="DZ115" s="826"/>
    </row>
    <row r="116" spans="1:130" s="230" customFormat="1" ht="26.25" customHeight="1" x14ac:dyDescent="0.15">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14</v>
      </c>
      <c r="AB116" s="780"/>
      <c r="AC116" s="780"/>
      <c r="AD116" s="780"/>
      <c r="AE116" s="781"/>
      <c r="AF116" s="782">
        <v>272</v>
      </c>
      <c r="AG116" s="780"/>
      <c r="AH116" s="780"/>
      <c r="AI116" s="780"/>
      <c r="AJ116" s="781"/>
      <c r="AK116" s="782">
        <v>636</v>
      </c>
      <c r="AL116" s="780"/>
      <c r="AM116" s="780"/>
      <c r="AN116" s="780"/>
      <c r="AO116" s="781"/>
      <c r="AP116" s="824">
        <v>0</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121</v>
      </c>
      <c r="BR116" s="817"/>
      <c r="BS116" s="817"/>
      <c r="BT116" s="817"/>
      <c r="BU116" s="817"/>
      <c r="BV116" s="817" t="s">
        <v>121</v>
      </c>
      <c r="BW116" s="817"/>
      <c r="BX116" s="817"/>
      <c r="BY116" s="817"/>
      <c r="BZ116" s="817"/>
      <c r="CA116" s="817" t="s">
        <v>121</v>
      </c>
      <c r="CB116" s="817"/>
      <c r="CC116" s="817"/>
      <c r="CD116" s="817"/>
      <c r="CE116" s="817"/>
      <c r="CF116" s="875" t="s">
        <v>121</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121</v>
      </c>
      <c r="DH116" s="780"/>
      <c r="DI116" s="780"/>
      <c r="DJ116" s="780"/>
      <c r="DK116" s="781"/>
      <c r="DL116" s="782" t="s">
        <v>121</v>
      </c>
      <c r="DM116" s="780"/>
      <c r="DN116" s="780"/>
      <c r="DO116" s="780"/>
      <c r="DP116" s="781"/>
      <c r="DQ116" s="782" t="s">
        <v>121</v>
      </c>
      <c r="DR116" s="780"/>
      <c r="DS116" s="780"/>
      <c r="DT116" s="780"/>
      <c r="DU116" s="781"/>
      <c r="DV116" s="824" t="s">
        <v>121</v>
      </c>
      <c r="DW116" s="825"/>
      <c r="DX116" s="825"/>
      <c r="DY116" s="825"/>
      <c r="DZ116" s="826"/>
    </row>
    <row r="117" spans="1:130" s="230" customFormat="1" ht="26.25" customHeight="1" x14ac:dyDescent="0.15">
      <c r="A117" s="895" t="s">
        <v>176</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1617134</v>
      </c>
      <c r="AB117" s="903"/>
      <c r="AC117" s="903"/>
      <c r="AD117" s="903"/>
      <c r="AE117" s="904"/>
      <c r="AF117" s="905">
        <v>1759296</v>
      </c>
      <c r="AG117" s="903"/>
      <c r="AH117" s="903"/>
      <c r="AI117" s="903"/>
      <c r="AJ117" s="904"/>
      <c r="AK117" s="905">
        <v>1986237</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121</v>
      </c>
      <c r="BR117" s="817"/>
      <c r="BS117" s="817"/>
      <c r="BT117" s="817"/>
      <c r="BU117" s="817"/>
      <c r="BV117" s="817" t="s">
        <v>121</v>
      </c>
      <c r="BW117" s="817"/>
      <c r="BX117" s="817"/>
      <c r="BY117" s="817"/>
      <c r="BZ117" s="817"/>
      <c r="CA117" s="817" t="s">
        <v>121</v>
      </c>
      <c r="CB117" s="817"/>
      <c r="CC117" s="817"/>
      <c r="CD117" s="817"/>
      <c r="CE117" s="817"/>
      <c r="CF117" s="875" t="s">
        <v>121</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121</v>
      </c>
      <c r="DH117" s="780"/>
      <c r="DI117" s="780"/>
      <c r="DJ117" s="780"/>
      <c r="DK117" s="781"/>
      <c r="DL117" s="782" t="s">
        <v>121</v>
      </c>
      <c r="DM117" s="780"/>
      <c r="DN117" s="780"/>
      <c r="DO117" s="780"/>
      <c r="DP117" s="781"/>
      <c r="DQ117" s="782" t="s">
        <v>121</v>
      </c>
      <c r="DR117" s="780"/>
      <c r="DS117" s="780"/>
      <c r="DT117" s="780"/>
      <c r="DU117" s="781"/>
      <c r="DV117" s="824" t="s">
        <v>121</v>
      </c>
      <c r="DW117" s="825"/>
      <c r="DX117" s="825"/>
      <c r="DY117" s="825"/>
      <c r="DZ117" s="826"/>
    </row>
    <row r="118" spans="1:130" s="230" customFormat="1" ht="26.25" customHeight="1" x14ac:dyDescent="0.15">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293</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121</v>
      </c>
      <c r="BR118" s="845"/>
      <c r="BS118" s="845"/>
      <c r="BT118" s="845"/>
      <c r="BU118" s="845"/>
      <c r="BV118" s="845" t="s">
        <v>121</v>
      </c>
      <c r="BW118" s="845"/>
      <c r="BX118" s="845"/>
      <c r="BY118" s="845"/>
      <c r="BZ118" s="845"/>
      <c r="CA118" s="845" t="s">
        <v>121</v>
      </c>
      <c r="CB118" s="845"/>
      <c r="CC118" s="845"/>
      <c r="CD118" s="845"/>
      <c r="CE118" s="845"/>
      <c r="CF118" s="875" t="s">
        <v>121</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121</v>
      </c>
      <c r="DH118" s="780"/>
      <c r="DI118" s="780"/>
      <c r="DJ118" s="780"/>
      <c r="DK118" s="781"/>
      <c r="DL118" s="782" t="s">
        <v>121</v>
      </c>
      <c r="DM118" s="780"/>
      <c r="DN118" s="780"/>
      <c r="DO118" s="780"/>
      <c r="DP118" s="781"/>
      <c r="DQ118" s="782" t="s">
        <v>121</v>
      </c>
      <c r="DR118" s="780"/>
      <c r="DS118" s="780"/>
      <c r="DT118" s="780"/>
      <c r="DU118" s="781"/>
      <c r="DV118" s="824" t="s">
        <v>121</v>
      </c>
      <c r="DW118" s="825"/>
      <c r="DX118" s="825"/>
      <c r="DY118" s="825"/>
      <c r="DZ118" s="826"/>
    </row>
    <row r="119" spans="1:130" s="230" customFormat="1" ht="26.25" customHeight="1" x14ac:dyDescent="0.15">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121</v>
      </c>
      <c r="AB119" s="889"/>
      <c r="AC119" s="889"/>
      <c r="AD119" s="889"/>
      <c r="AE119" s="890"/>
      <c r="AF119" s="891" t="s">
        <v>121</v>
      </c>
      <c r="AG119" s="889"/>
      <c r="AH119" s="889"/>
      <c r="AI119" s="889"/>
      <c r="AJ119" s="890"/>
      <c r="AK119" s="891" t="s">
        <v>121</v>
      </c>
      <c r="AL119" s="889"/>
      <c r="AM119" s="889"/>
      <c r="AN119" s="889"/>
      <c r="AO119" s="890"/>
      <c r="AP119" s="892" t="s">
        <v>121</v>
      </c>
      <c r="AQ119" s="893"/>
      <c r="AR119" s="893"/>
      <c r="AS119" s="893"/>
      <c r="AT119" s="894"/>
      <c r="AU119" s="934"/>
      <c r="AV119" s="935"/>
      <c r="AW119" s="935"/>
      <c r="AX119" s="935"/>
      <c r="AY119" s="935"/>
      <c r="AZ119" s="251" t="s">
        <v>176</v>
      </c>
      <c r="BA119" s="251"/>
      <c r="BB119" s="251"/>
      <c r="BC119" s="251"/>
      <c r="BD119" s="251"/>
      <c r="BE119" s="251"/>
      <c r="BF119" s="251"/>
      <c r="BG119" s="251"/>
      <c r="BH119" s="251"/>
      <c r="BI119" s="251"/>
      <c r="BJ119" s="251"/>
      <c r="BK119" s="251"/>
      <c r="BL119" s="251"/>
      <c r="BM119" s="251"/>
      <c r="BN119" s="251"/>
      <c r="BO119" s="877" t="s">
        <v>440</v>
      </c>
      <c r="BP119" s="878"/>
      <c r="BQ119" s="879">
        <v>19823235</v>
      </c>
      <c r="BR119" s="845"/>
      <c r="BS119" s="845"/>
      <c r="BT119" s="845"/>
      <c r="BU119" s="845"/>
      <c r="BV119" s="845">
        <v>19034015</v>
      </c>
      <c r="BW119" s="845"/>
      <c r="BX119" s="845"/>
      <c r="BY119" s="845"/>
      <c r="BZ119" s="845"/>
      <c r="CA119" s="845">
        <v>20401374</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121</v>
      </c>
      <c r="DH119" s="764"/>
      <c r="DI119" s="764"/>
      <c r="DJ119" s="764"/>
      <c r="DK119" s="765"/>
      <c r="DL119" s="766" t="s">
        <v>121</v>
      </c>
      <c r="DM119" s="764"/>
      <c r="DN119" s="764"/>
      <c r="DO119" s="764"/>
      <c r="DP119" s="765"/>
      <c r="DQ119" s="766" t="s">
        <v>121</v>
      </c>
      <c r="DR119" s="764"/>
      <c r="DS119" s="764"/>
      <c r="DT119" s="764"/>
      <c r="DU119" s="765"/>
      <c r="DV119" s="848" t="s">
        <v>121</v>
      </c>
      <c r="DW119" s="849"/>
      <c r="DX119" s="849"/>
      <c r="DY119" s="849"/>
      <c r="DZ119" s="850"/>
    </row>
    <row r="120" spans="1:130" s="230" customFormat="1" ht="26.25" customHeight="1" x14ac:dyDescent="0.15">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121</v>
      </c>
      <c r="AB120" s="780"/>
      <c r="AC120" s="780"/>
      <c r="AD120" s="780"/>
      <c r="AE120" s="781"/>
      <c r="AF120" s="782" t="s">
        <v>121</v>
      </c>
      <c r="AG120" s="780"/>
      <c r="AH120" s="780"/>
      <c r="AI120" s="780"/>
      <c r="AJ120" s="781"/>
      <c r="AK120" s="782" t="s">
        <v>121</v>
      </c>
      <c r="AL120" s="780"/>
      <c r="AM120" s="780"/>
      <c r="AN120" s="780"/>
      <c r="AO120" s="781"/>
      <c r="AP120" s="824" t="s">
        <v>121</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9998082</v>
      </c>
      <c r="BR120" s="842"/>
      <c r="BS120" s="842"/>
      <c r="BT120" s="842"/>
      <c r="BU120" s="842"/>
      <c r="BV120" s="842">
        <v>11406413</v>
      </c>
      <c r="BW120" s="842"/>
      <c r="BX120" s="842"/>
      <c r="BY120" s="842"/>
      <c r="BZ120" s="842"/>
      <c r="CA120" s="842">
        <v>9517596</v>
      </c>
      <c r="CB120" s="842"/>
      <c r="CC120" s="842"/>
      <c r="CD120" s="842"/>
      <c r="CE120" s="842"/>
      <c r="CF120" s="866">
        <v>112.7</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t="s">
        <v>121</v>
      </c>
      <c r="DH120" s="842"/>
      <c r="DI120" s="842"/>
      <c r="DJ120" s="842"/>
      <c r="DK120" s="842"/>
      <c r="DL120" s="842" t="s">
        <v>121</v>
      </c>
      <c r="DM120" s="842"/>
      <c r="DN120" s="842"/>
      <c r="DO120" s="842"/>
      <c r="DP120" s="842"/>
      <c r="DQ120" s="842">
        <v>4524680</v>
      </c>
      <c r="DR120" s="842"/>
      <c r="DS120" s="842"/>
      <c r="DT120" s="842"/>
      <c r="DU120" s="842"/>
      <c r="DV120" s="843">
        <v>53.6</v>
      </c>
      <c r="DW120" s="843"/>
      <c r="DX120" s="843"/>
      <c r="DY120" s="843"/>
      <c r="DZ120" s="844"/>
    </row>
    <row r="121" spans="1:130" s="230" customFormat="1" ht="26.25" customHeight="1" x14ac:dyDescent="0.15">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121</v>
      </c>
      <c r="AB121" s="780"/>
      <c r="AC121" s="780"/>
      <c r="AD121" s="780"/>
      <c r="AE121" s="781"/>
      <c r="AF121" s="782" t="s">
        <v>121</v>
      </c>
      <c r="AG121" s="780"/>
      <c r="AH121" s="780"/>
      <c r="AI121" s="780"/>
      <c r="AJ121" s="781"/>
      <c r="AK121" s="782" t="s">
        <v>121</v>
      </c>
      <c r="AL121" s="780"/>
      <c r="AM121" s="780"/>
      <c r="AN121" s="780"/>
      <c r="AO121" s="781"/>
      <c r="AP121" s="824" t="s">
        <v>121</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1339990</v>
      </c>
      <c r="BR121" s="817"/>
      <c r="BS121" s="817"/>
      <c r="BT121" s="817"/>
      <c r="BU121" s="817"/>
      <c r="BV121" s="817">
        <v>1302278</v>
      </c>
      <c r="BW121" s="817"/>
      <c r="BX121" s="817"/>
      <c r="BY121" s="817"/>
      <c r="BZ121" s="817"/>
      <c r="CA121" s="817">
        <v>1124143</v>
      </c>
      <c r="CB121" s="817"/>
      <c r="CC121" s="817"/>
      <c r="CD121" s="817"/>
      <c r="CE121" s="817"/>
      <c r="CF121" s="875">
        <v>13.3</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2515957</v>
      </c>
      <c r="DH121" s="817"/>
      <c r="DI121" s="817"/>
      <c r="DJ121" s="817"/>
      <c r="DK121" s="817"/>
      <c r="DL121" s="817">
        <v>2277442</v>
      </c>
      <c r="DM121" s="817"/>
      <c r="DN121" s="817"/>
      <c r="DO121" s="817"/>
      <c r="DP121" s="817"/>
      <c r="DQ121" s="817">
        <v>1745107</v>
      </c>
      <c r="DR121" s="817"/>
      <c r="DS121" s="817"/>
      <c r="DT121" s="817"/>
      <c r="DU121" s="817"/>
      <c r="DV121" s="794">
        <v>20.7</v>
      </c>
      <c r="DW121" s="794"/>
      <c r="DX121" s="794"/>
      <c r="DY121" s="794"/>
      <c r="DZ121" s="795"/>
    </row>
    <row r="122" spans="1:130" s="230" customFormat="1" ht="26.25" customHeight="1" x14ac:dyDescent="0.15">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121</v>
      </c>
      <c r="AB122" s="780"/>
      <c r="AC122" s="780"/>
      <c r="AD122" s="780"/>
      <c r="AE122" s="781"/>
      <c r="AF122" s="782" t="s">
        <v>121</v>
      </c>
      <c r="AG122" s="780"/>
      <c r="AH122" s="780"/>
      <c r="AI122" s="780"/>
      <c r="AJ122" s="781"/>
      <c r="AK122" s="782" t="s">
        <v>121</v>
      </c>
      <c r="AL122" s="780"/>
      <c r="AM122" s="780"/>
      <c r="AN122" s="780"/>
      <c r="AO122" s="781"/>
      <c r="AP122" s="824" t="s">
        <v>121</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14724927</v>
      </c>
      <c r="BR122" s="845"/>
      <c r="BS122" s="845"/>
      <c r="BT122" s="845"/>
      <c r="BU122" s="845"/>
      <c r="BV122" s="845">
        <v>14238521</v>
      </c>
      <c r="BW122" s="845"/>
      <c r="BX122" s="845"/>
      <c r="BY122" s="845"/>
      <c r="BZ122" s="845"/>
      <c r="CA122" s="845">
        <v>14087890</v>
      </c>
      <c r="CB122" s="845"/>
      <c r="CC122" s="845"/>
      <c r="CD122" s="845"/>
      <c r="CE122" s="845"/>
      <c r="CF122" s="846">
        <v>166.8</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v>81513</v>
      </c>
      <c r="DH122" s="817"/>
      <c r="DI122" s="817"/>
      <c r="DJ122" s="817"/>
      <c r="DK122" s="817"/>
      <c r="DL122" s="817">
        <v>105755</v>
      </c>
      <c r="DM122" s="817"/>
      <c r="DN122" s="817"/>
      <c r="DO122" s="817"/>
      <c r="DP122" s="817"/>
      <c r="DQ122" s="817">
        <v>164229</v>
      </c>
      <c r="DR122" s="817"/>
      <c r="DS122" s="817"/>
      <c r="DT122" s="817"/>
      <c r="DU122" s="817"/>
      <c r="DV122" s="794">
        <v>1.9</v>
      </c>
      <c r="DW122" s="794"/>
      <c r="DX122" s="794"/>
      <c r="DY122" s="794"/>
      <c r="DZ122" s="795"/>
    </row>
    <row r="123" spans="1:130" s="230" customFormat="1" ht="26.25" customHeight="1" x14ac:dyDescent="0.15">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121</v>
      </c>
      <c r="AB123" s="780"/>
      <c r="AC123" s="780"/>
      <c r="AD123" s="780"/>
      <c r="AE123" s="781"/>
      <c r="AF123" s="782" t="s">
        <v>121</v>
      </c>
      <c r="AG123" s="780"/>
      <c r="AH123" s="780"/>
      <c r="AI123" s="780"/>
      <c r="AJ123" s="781"/>
      <c r="AK123" s="782" t="s">
        <v>121</v>
      </c>
      <c r="AL123" s="780"/>
      <c r="AM123" s="780"/>
      <c r="AN123" s="780"/>
      <c r="AO123" s="781"/>
      <c r="AP123" s="824" t="s">
        <v>121</v>
      </c>
      <c r="AQ123" s="825"/>
      <c r="AR123" s="825"/>
      <c r="AS123" s="825"/>
      <c r="AT123" s="826"/>
      <c r="AU123" s="886"/>
      <c r="AV123" s="887"/>
      <c r="AW123" s="887"/>
      <c r="AX123" s="887"/>
      <c r="AY123" s="887"/>
      <c r="AZ123" s="251" t="s">
        <v>176</v>
      </c>
      <c r="BA123" s="251"/>
      <c r="BB123" s="251"/>
      <c r="BC123" s="251"/>
      <c r="BD123" s="251"/>
      <c r="BE123" s="251"/>
      <c r="BF123" s="251"/>
      <c r="BG123" s="251"/>
      <c r="BH123" s="251"/>
      <c r="BI123" s="251"/>
      <c r="BJ123" s="251"/>
      <c r="BK123" s="251"/>
      <c r="BL123" s="251"/>
      <c r="BM123" s="251"/>
      <c r="BN123" s="251"/>
      <c r="BO123" s="877" t="s">
        <v>448</v>
      </c>
      <c r="BP123" s="878"/>
      <c r="BQ123" s="832">
        <v>26062999</v>
      </c>
      <c r="BR123" s="833"/>
      <c r="BS123" s="833"/>
      <c r="BT123" s="833"/>
      <c r="BU123" s="833"/>
      <c r="BV123" s="833">
        <v>26947212</v>
      </c>
      <c r="BW123" s="833"/>
      <c r="BX123" s="833"/>
      <c r="BY123" s="833"/>
      <c r="BZ123" s="833"/>
      <c r="CA123" s="833">
        <v>24729629</v>
      </c>
      <c r="CB123" s="833"/>
      <c r="CC123" s="833"/>
      <c r="CD123" s="833"/>
      <c r="CE123" s="833"/>
      <c r="CF123" s="748"/>
      <c r="CG123" s="749"/>
      <c r="CH123" s="749"/>
      <c r="CI123" s="749"/>
      <c r="CJ123" s="834"/>
      <c r="CK123" s="869"/>
      <c r="CL123" s="855"/>
      <c r="CM123" s="855"/>
      <c r="CN123" s="855"/>
      <c r="CO123" s="856"/>
      <c r="CP123" s="835" t="s">
        <v>388</v>
      </c>
      <c r="CQ123" s="836"/>
      <c r="CR123" s="836"/>
      <c r="CS123" s="836"/>
      <c r="CT123" s="836"/>
      <c r="CU123" s="836"/>
      <c r="CV123" s="836"/>
      <c r="CW123" s="836"/>
      <c r="CX123" s="836"/>
      <c r="CY123" s="836"/>
      <c r="CZ123" s="836"/>
      <c r="DA123" s="836"/>
      <c r="DB123" s="836"/>
      <c r="DC123" s="836"/>
      <c r="DD123" s="836"/>
      <c r="DE123" s="836"/>
      <c r="DF123" s="837"/>
      <c r="DG123" s="779" t="s">
        <v>121</v>
      </c>
      <c r="DH123" s="780"/>
      <c r="DI123" s="780"/>
      <c r="DJ123" s="780"/>
      <c r="DK123" s="781"/>
      <c r="DL123" s="782" t="s">
        <v>121</v>
      </c>
      <c r="DM123" s="780"/>
      <c r="DN123" s="780"/>
      <c r="DO123" s="780"/>
      <c r="DP123" s="781"/>
      <c r="DQ123" s="782" t="s">
        <v>121</v>
      </c>
      <c r="DR123" s="780"/>
      <c r="DS123" s="780"/>
      <c r="DT123" s="780"/>
      <c r="DU123" s="781"/>
      <c r="DV123" s="824" t="s">
        <v>121</v>
      </c>
      <c r="DW123" s="825"/>
      <c r="DX123" s="825"/>
      <c r="DY123" s="825"/>
      <c r="DZ123" s="826"/>
    </row>
    <row r="124" spans="1:130" s="230" customFormat="1" ht="26.25" customHeight="1" thickBot="1" x14ac:dyDescent="0.2">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121</v>
      </c>
      <c r="AB124" s="780"/>
      <c r="AC124" s="780"/>
      <c r="AD124" s="780"/>
      <c r="AE124" s="781"/>
      <c r="AF124" s="782" t="s">
        <v>121</v>
      </c>
      <c r="AG124" s="780"/>
      <c r="AH124" s="780"/>
      <c r="AI124" s="780"/>
      <c r="AJ124" s="781"/>
      <c r="AK124" s="782" t="s">
        <v>121</v>
      </c>
      <c r="AL124" s="780"/>
      <c r="AM124" s="780"/>
      <c r="AN124" s="780"/>
      <c r="AO124" s="781"/>
      <c r="AP124" s="824" t="s">
        <v>121</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121</v>
      </c>
      <c r="BR124" s="831"/>
      <c r="BS124" s="831"/>
      <c r="BT124" s="831"/>
      <c r="BU124" s="831"/>
      <c r="BV124" s="831" t="s">
        <v>121</v>
      </c>
      <c r="BW124" s="831"/>
      <c r="BX124" s="831"/>
      <c r="BY124" s="831"/>
      <c r="BZ124" s="831"/>
      <c r="CA124" s="831" t="s">
        <v>121</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121</v>
      </c>
      <c r="DH124" s="764"/>
      <c r="DI124" s="764"/>
      <c r="DJ124" s="764"/>
      <c r="DK124" s="765"/>
      <c r="DL124" s="766" t="s">
        <v>121</v>
      </c>
      <c r="DM124" s="764"/>
      <c r="DN124" s="764"/>
      <c r="DO124" s="764"/>
      <c r="DP124" s="765"/>
      <c r="DQ124" s="766" t="s">
        <v>121</v>
      </c>
      <c r="DR124" s="764"/>
      <c r="DS124" s="764"/>
      <c r="DT124" s="764"/>
      <c r="DU124" s="765"/>
      <c r="DV124" s="848" t="s">
        <v>121</v>
      </c>
      <c r="DW124" s="849"/>
      <c r="DX124" s="849"/>
      <c r="DY124" s="849"/>
      <c r="DZ124" s="850"/>
    </row>
    <row r="125" spans="1:130" s="230" customFormat="1" ht="26.25" customHeight="1" x14ac:dyDescent="0.15">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121</v>
      </c>
      <c r="AB125" s="780"/>
      <c r="AC125" s="780"/>
      <c r="AD125" s="780"/>
      <c r="AE125" s="781"/>
      <c r="AF125" s="782" t="s">
        <v>121</v>
      </c>
      <c r="AG125" s="780"/>
      <c r="AH125" s="780"/>
      <c r="AI125" s="780"/>
      <c r="AJ125" s="781"/>
      <c r="AK125" s="782" t="s">
        <v>121</v>
      </c>
      <c r="AL125" s="780"/>
      <c r="AM125" s="780"/>
      <c r="AN125" s="780"/>
      <c r="AO125" s="781"/>
      <c r="AP125" s="824" t="s">
        <v>121</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121</v>
      </c>
      <c r="DH125" s="842"/>
      <c r="DI125" s="842"/>
      <c r="DJ125" s="842"/>
      <c r="DK125" s="842"/>
      <c r="DL125" s="842" t="s">
        <v>121</v>
      </c>
      <c r="DM125" s="842"/>
      <c r="DN125" s="842"/>
      <c r="DO125" s="842"/>
      <c r="DP125" s="842"/>
      <c r="DQ125" s="842" t="s">
        <v>121</v>
      </c>
      <c r="DR125" s="842"/>
      <c r="DS125" s="842"/>
      <c r="DT125" s="842"/>
      <c r="DU125" s="842"/>
      <c r="DV125" s="843" t="s">
        <v>121</v>
      </c>
      <c r="DW125" s="843"/>
      <c r="DX125" s="843"/>
      <c r="DY125" s="843"/>
      <c r="DZ125" s="844"/>
    </row>
    <row r="126" spans="1:130" s="230" customFormat="1" ht="26.25" customHeight="1" thickBot="1" x14ac:dyDescent="0.2">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121</v>
      </c>
      <c r="AB126" s="780"/>
      <c r="AC126" s="780"/>
      <c r="AD126" s="780"/>
      <c r="AE126" s="781"/>
      <c r="AF126" s="782" t="s">
        <v>121</v>
      </c>
      <c r="AG126" s="780"/>
      <c r="AH126" s="780"/>
      <c r="AI126" s="780"/>
      <c r="AJ126" s="781"/>
      <c r="AK126" s="782" t="s">
        <v>121</v>
      </c>
      <c r="AL126" s="780"/>
      <c r="AM126" s="780"/>
      <c r="AN126" s="780"/>
      <c r="AO126" s="781"/>
      <c r="AP126" s="824" t="s">
        <v>121</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121</v>
      </c>
      <c r="DH126" s="817"/>
      <c r="DI126" s="817"/>
      <c r="DJ126" s="817"/>
      <c r="DK126" s="817"/>
      <c r="DL126" s="817" t="s">
        <v>121</v>
      </c>
      <c r="DM126" s="817"/>
      <c r="DN126" s="817"/>
      <c r="DO126" s="817"/>
      <c r="DP126" s="817"/>
      <c r="DQ126" s="817" t="s">
        <v>121</v>
      </c>
      <c r="DR126" s="817"/>
      <c r="DS126" s="817"/>
      <c r="DT126" s="817"/>
      <c r="DU126" s="817"/>
      <c r="DV126" s="794" t="s">
        <v>121</v>
      </c>
      <c r="DW126" s="794"/>
      <c r="DX126" s="794"/>
      <c r="DY126" s="794"/>
      <c r="DZ126" s="795"/>
    </row>
    <row r="127" spans="1:130" s="230" customFormat="1" ht="26.25" customHeight="1" x14ac:dyDescent="0.15">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24</v>
      </c>
      <c r="AB127" s="780"/>
      <c r="AC127" s="780"/>
      <c r="AD127" s="780"/>
      <c r="AE127" s="781"/>
      <c r="AF127" s="782">
        <v>36</v>
      </c>
      <c r="AG127" s="780"/>
      <c r="AH127" s="780"/>
      <c r="AI127" s="780"/>
      <c r="AJ127" s="781"/>
      <c r="AK127" s="782">
        <v>25</v>
      </c>
      <c r="AL127" s="780"/>
      <c r="AM127" s="780"/>
      <c r="AN127" s="780"/>
      <c r="AO127" s="781"/>
      <c r="AP127" s="824">
        <v>0</v>
      </c>
      <c r="AQ127" s="825"/>
      <c r="AR127" s="825"/>
      <c r="AS127" s="825"/>
      <c r="AT127" s="826"/>
      <c r="AU127" s="232"/>
      <c r="AV127" s="232"/>
      <c r="AW127" s="232"/>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121</v>
      </c>
      <c r="DH127" s="817"/>
      <c r="DI127" s="817"/>
      <c r="DJ127" s="817"/>
      <c r="DK127" s="817"/>
      <c r="DL127" s="817" t="s">
        <v>121</v>
      </c>
      <c r="DM127" s="817"/>
      <c r="DN127" s="817"/>
      <c r="DO127" s="817"/>
      <c r="DP127" s="817"/>
      <c r="DQ127" s="817" t="s">
        <v>121</v>
      </c>
      <c r="DR127" s="817"/>
      <c r="DS127" s="817"/>
      <c r="DT127" s="817"/>
      <c r="DU127" s="817"/>
      <c r="DV127" s="794" t="s">
        <v>121</v>
      </c>
      <c r="DW127" s="794"/>
      <c r="DX127" s="794"/>
      <c r="DY127" s="794"/>
      <c r="DZ127" s="795"/>
    </row>
    <row r="128" spans="1:130" s="230" customFormat="1" ht="26.25" customHeight="1" thickBot="1" x14ac:dyDescent="0.2">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170919</v>
      </c>
      <c r="AB128" s="801"/>
      <c r="AC128" s="801"/>
      <c r="AD128" s="801"/>
      <c r="AE128" s="802"/>
      <c r="AF128" s="803">
        <v>165264</v>
      </c>
      <c r="AG128" s="801"/>
      <c r="AH128" s="801"/>
      <c r="AI128" s="801"/>
      <c r="AJ128" s="802"/>
      <c r="AK128" s="803">
        <v>97859</v>
      </c>
      <c r="AL128" s="801"/>
      <c r="AM128" s="801"/>
      <c r="AN128" s="801"/>
      <c r="AO128" s="802"/>
      <c r="AP128" s="804"/>
      <c r="AQ128" s="805"/>
      <c r="AR128" s="805"/>
      <c r="AS128" s="805"/>
      <c r="AT128" s="806"/>
      <c r="AU128" s="232"/>
      <c r="AV128" s="232"/>
      <c r="AW128" s="232"/>
      <c r="AX128" s="807" t="s">
        <v>462</v>
      </c>
      <c r="AY128" s="808"/>
      <c r="AZ128" s="808"/>
      <c r="BA128" s="808"/>
      <c r="BB128" s="808"/>
      <c r="BC128" s="808"/>
      <c r="BD128" s="808"/>
      <c r="BE128" s="809"/>
      <c r="BF128" s="786" t="s">
        <v>121</v>
      </c>
      <c r="BG128" s="787"/>
      <c r="BH128" s="787"/>
      <c r="BI128" s="787"/>
      <c r="BJ128" s="787"/>
      <c r="BK128" s="787"/>
      <c r="BL128" s="810"/>
      <c r="BM128" s="786">
        <v>13.37</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121</v>
      </c>
      <c r="DH128" s="791"/>
      <c r="DI128" s="791"/>
      <c r="DJ128" s="791"/>
      <c r="DK128" s="791"/>
      <c r="DL128" s="791" t="s">
        <v>121</v>
      </c>
      <c r="DM128" s="791"/>
      <c r="DN128" s="791"/>
      <c r="DO128" s="791"/>
      <c r="DP128" s="791"/>
      <c r="DQ128" s="791" t="s">
        <v>121</v>
      </c>
      <c r="DR128" s="791"/>
      <c r="DS128" s="791"/>
      <c r="DT128" s="791"/>
      <c r="DU128" s="791"/>
      <c r="DV128" s="792" t="s">
        <v>121</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10067260</v>
      </c>
      <c r="AB129" s="780"/>
      <c r="AC129" s="780"/>
      <c r="AD129" s="780"/>
      <c r="AE129" s="781"/>
      <c r="AF129" s="782">
        <v>9788027</v>
      </c>
      <c r="AG129" s="780"/>
      <c r="AH129" s="780"/>
      <c r="AI129" s="780"/>
      <c r="AJ129" s="781"/>
      <c r="AK129" s="782">
        <v>9811674</v>
      </c>
      <c r="AL129" s="780"/>
      <c r="AM129" s="780"/>
      <c r="AN129" s="780"/>
      <c r="AO129" s="781"/>
      <c r="AP129" s="783"/>
      <c r="AQ129" s="784"/>
      <c r="AR129" s="784"/>
      <c r="AS129" s="784"/>
      <c r="AT129" s="785"/>
      <c r="AU129" s="233"/>
      <c r="AV129" s="233"/>
      <c r="AW129" s="233"/>
      <c r="AX129" s="751" t="s">
        <v>465</v>
      </c>
      <c r="AY129" s="752"/>
      <c r="AZ129" s="752"/>
      <c r="BA129" s="752"/>
      <c r="BB129" s="752"/>
      <c r="BC129" s="752"/>
      <c r="BD129" s="752"/>
      <c r="BE129" s="753"/>
      <c r="BF129" s="770" t="s">
        <v>121</v>
      </c>
      <c r="BG129" s="771"/>
      <c r="BH129" s="771"/>
      <c r="BI129" s="771"/>
      <c r="BJ129" s="771"/>
      <c r="BK129" s="771"/>
      <c r="BL129" s="772"/>
      <c r="BM129" s="770">
        <v>18.37</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1272879</v>
      </c>
      <c r="AB130" s="780"/>
      <c r="AC130" s="780"/>
      <c r="AD130" s="780"/>
      <c r="AE130" s="781"/>
      <c r="AF130" s="782">
        <v>1331794</v>
      </c>
      <c r="AG130" s="780"/>
      <c r="AH130" s="780"/>
      <c r="AI130" s="780"/>
      <c r="AJ130" s="781"/>
      <c r="AK130" s="782">
        <v>1366843</v>
      </c>
      <c r="AL130" s="780"/>
      <c r="AM130" s="780"/>
      <c r="AN130" s="780"/>
      <c r="AO130" s="781"/>
      <c r="AP130" s="783"/>
      <c r="AQ130" s="784"/>
      <c r="AR130" s="784"/>
      <c r="AS130" s="784"/>
      <c r="AT130" s="785"/>
      <c r="AU130" s="233"/>
      <c r="AV130" s="233"/>
      <c r="AW130" s="233"/>
      <c r="AX130" s="751" t="s">
        <v>468</v>
      </c>
      <c r="AY130" s="752"/>
      <c r="AZ130" s="752"/>
      <c r="BA130" s="752"/>
      <c r="BB130" s="752"/>
      <c r="BC130" s="752"/>
      <c r="BD130" s="752"/>
      <c r="BE130" s="753"/>
      <c r="BF130" s="754">
        <v>3.7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8794381</v>
      </c>
      <c r="AB131" s="764"/>
      <c r="AC131" s="764"/>
      <c r="AD131" s="764"/>
      <c r="AE131" s="765"/>
      <c r="AF131" s="766">
        <v>8456233</v>
      </c>
      <c r="AG131" s="764"/>
      <c r="AH131" s="764"/>
      <c r="AI131" s="764"/>
      <c r="AJ131" s="765"/>
      <c r="AK131" s="766">
        <v>8444831</v>
      </c>
      <c r="AL131" s="764"/>
      <c r="AM131" s="764"/>
      <c r="AN131" s="764"/>
      <c r="AO131" s="765"/>
      <c r="AP131" s="767"/>
      <c r="AQ131" s="768"/>
      <c r="AR131" s="768"/>
      <c r="AS131" s="768"/>
      <c r="AT131" s="769"/>
      <c r="AU131" s="233"/>
      <c r="AV131" s="233"/>
      <c r="AW131" s="233"/>
      <c r="AX131" s="729" t="s">
        <v>470</v>
      </c>
      <c r="AY131" s="730"/>
      <c r="AZ131" s="730"/>
      <c r="BA131" s="730"/>
      <c r="BB131" s="730"/>
      <c r="BC131" s="730"/>
      <c r="BD131" s="730"/>
      <c r="BE131" s="731"/>
      <c r="BF131" s="732" t="s">
        <v>121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1.970985792</v>
      </c>
      <c r="AB132" s="745"/>
      <c r="AC132" s="745"/>
      <c r="AD132" s="745"/>
      <c r="AE132" s="746"/>
      <c r="AF132" s="747">
        <v>3.1011207949999999</v>
      </c>
      <c r="AG132" s="745"/>
      <c r="AH132" s="745"/>
      <c r="AI132" s="745"/>
      <c r="AJ132" s="746"/>
      <c r="AK132" s="747">
        <v>6.1757896639999998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3</v>
      </c>
      <c r="AB133" s="724"/>
      <c r="AC133" s="724"/>
      <c r="AD133" s="724"/>
      <c r="AE133" s="725"/>
      <c r="AF133" s="723">
        <v>2.8</v>
      </c>
      <c r="AG133" s="724"/>
      <c r="AH133" s="724"/>
      <c r="AI133" s="724"/>
      <c r="AJ133" s="725"/>
      <c r="AK133" s="723">
        <v>3.7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KCeST46BpQA6/dj48lhbLKymzhLsUI5Y9rvYI98/VNnIv//ASkmRJI7Hon8vdemA/UJrcptvZFaFEbV9FYTMg==" saltValue="HjNzM4RzBd5zTYB3QlWgW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474</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9YQyOpH9jgCAbrwLqAGZqproCItebD6El+/OPWQtlCEsnRbQO+N2x2mI55L6NsMhC/aUfngqEuB4YX3fJN/BUw==" saltValue="r7elab2G+YM94Zuy67xEhA==" spinCount="100000" sheet="1" objects="1" scenarios="1"/>
  <dataConsolidate/>
  <phoneticPr fontId="2"/>
  <printOptions horizontalCentered="1" verticalCentered="1"/>
  <pageMargins left="0" right="0" top="0" bottom="0" header="0" footer="0"/>
  <pageSetup paperSize="9" scale="44" orientation="landscape" horizontalDpi="4294967293"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5"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DhH658UjZ5gIwLZIN+Qa+VbYj7ZTQedwKc87RMRsdNQKlcB23myV7jnDiNOSFtaUwo3a6Xqj64JWuCdRZ0sbQ==" saltValue="wXrFUvlQTVwUMBFzMpv8FA==" spinCount="100000" sheet="1" objects="1" scenarios="1"/>
  <dataConsolidate/>
  <phoneticPr fontId="2"/>
  <printOptions horizontalCentered="1" verticalCentered="1"/>
  <pageMargins left="0" right="0" top="0" bottom="0" header="0" footer="0"/>
  <pageSetup paperSize="9" scale="46" orientation="landscape" horizontalDpi="4294967294"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477</v>
      </c>
      <c r="AP7" s="272"/>
      <c r="AQ7" s="273" t="s">
        <v>478</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479</v>
      </c>
      <c r="AQ8" s="279" t="s">
        <v>480</v>
      </c>
      <c r="AR8" s="280" t="s">
        <v>481</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482</v>
      </c>
      <c r="AL9" s="1131"/>
      <c r="AM9" s="1131"/>
      <c r="AN9" s="1132"/>
      <c r="AO9" s="281">
        <v>3131666</v>
      </c>
      <c r="AP9" s="281">
        <v>100281</v>
      </c>
      <c r="AQ9" s="282">
        <v>90328</v>
      </c>
      <c r="AR9" s="283">
        <v>11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483</v>
      </c>
      <c r="AL10" s="1131"/>
      <c r="AM10" s="1131"/>
      <c r="AN10" s="1132"/>
      <c r="AO10" s="284">
        <v>354509</v>
      </c>
      <c r="AP10" s="284">
        <v>11352</v>
      </c>
      <c r="AQ10" s="285">
        <v>7878</v>
      </c>
      <c r="AR10" s="286">
        <v>44.1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484</v>
      </c>
      <c r="AL11" s="1131"/>
      <c r="AM11" s="1131"/>
      <c r="AN11" s="1132"/>
      <c r="AO11" s="284">
        <v>40293</v>
      </c>
      <c r="AP11" s="284">
        <v>1290</v>
      </c>
      <c r="AQ11" s="285">
        <v>2111</v>
      </c>
      <c r="AR11" s="286">
        <v>-38.9</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485</v>
      </c>
      <c r="AL12" s="1131"/>
      <c r="AM12" s="1131"/>
      <c r="AN12" s="1132"/>
      <c r="AO12" s="284" t="s">
        <v>486</v>
      </c>
      <c r="AP12" s="284" t="s">
        <v>486</v>
      </c>
      <c r="AQ12" s="285">
        <v>26</v>
      </c>
      <c r="AR12" s="286" t="s">
        <v>486</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487</v>
      </c>
      <c r="AL13" s="1131"/>
      <c r="AM13" s="1131"/>
      <c r="AN13" s="1132"/>
      <c r="AO13" s="284">
        <v>94615</v>
      </c>
      <c r="AP13" s="284">
        <v>3030</v>
      </c>
      <c r="AQ13" s="285">
        <v>2999</v>
      </c>
      <c r="AR13" s="286">
        <v>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488</v>
      </c>
      <c r="AL14" s="1131"/>
      <c r="AM14" s="1131"/>
      <c r="AN14" s="1132"/>
      <c r="AO14" s="284">
        <v>91806</v>
      </c>
      <c r="AP14" s="284">
        <v>2940</v>
      </c>
      <c r="AQ14" s="285">
        <v>1839</v>
      </c>
      <c r="AR14" s="286">
        <v>59.9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489</v>
      </c>
      <c r="AL15" s="1134"/>
      <c r="AM15" s="1134"/>
      <c r="AN15" s="1135"/>
      <c r="AO15" s="284">
        <v>-722032</v>
      </c>
      <c r="AP15" s="284">
        <v>-23121</v>
      </c>
      <c r="AQ15" s="285">
        <v>-5426</v>
      </c>
      <c r="AR15" s="286">
        <v>326.10000000000002</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176</v>
      </c>
      <c r="AL16" s="1134"/>
      <c r="AM16" s="1134"/>
      <c r="AN16" s="1135"/>
      <c r="AO16" s="284">
        <v>2990857</v>
      </c>
      <c r="AP16" s="284">
        <v>95772</v>
      </c>
      <c r="AQ16" s="285">
        <v>99756</v>
      </c>
      <c r="AR16" s="286">
        <v>-4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494</v>
      </c>
      <c r="AL21" s="1137"/>
      <c r="AM21" s="1137"/>
      <c r="AN21" s="1138"/>
      <c r="AO21" s="297">
        <v>9.5399999999999991</v>
      </c>
      <c r="AP21" s="298">
        <v>9.01</v>
      </c>
      <c r="AQ21" s="299">
        <v>0.53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495</v>
      </c>
      <c r="AL22" s="1137"/>
      <c r="AM22" s="1137"/>
      <c r="AN22" s="1138"/>
      <c r="AO22" s="302">
        <v>97.6</v>
      </c>
      <c r="AP22" s="303">
        <v>97.5</v>
      </c>
      <c r="AQ22" s="304">
        <v>0.1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477</v>
      </c>
      <c r="AP30" s="272"/>
      <c r="AQ30" s="273" t="s">
        <v>478</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479</v>
      </c>
      <c r="AQ31" s="279" t="s">
        <v>480</v>
      </c>
      <c r="AR31" s="280" t="s">
        <v>481</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499</v>
      </c>
      <c r="AL32" s="1121"/>
      <c r="AM32" s="1121"/>
      <c r="AN32" s="1122"/>
      <c r="AO32" s="312">
        <v>1242848</v>
      </c>
      <c r="AP32" s="312">
        <v>39798</v>
      </c>
      <c r="AQ32" s="313">
        <v>56025</v>
      </c>
      <c r="AR32" s="314">
        <v>-29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500</v>
      </c>
      <c r="AL33" s="1121"/>
      <c r="AM33" s="1121"/>
      <c r="AN33" s="1122"/>
      <c r="AO33" s="312" t="s">
        <v>486</v>
      </c>
      <c r="AP33" s="312" t="s">
        <v>486</v>
      </c>
      <c r="AQ33" s="313" t="s">
        <v>486</v>
      </c>
      <c r="AR33" s="314" t="s">
        <v>486</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501</v>
      </c>
      <c r="AL34" s="1121"/>
      <c r="AM34" s="1121"/>
      <c r="AN34" s="1122"/>
      <c r="AO34" s="312" t="s">
        <v>486</v>
      </c>
      <c r="AP34" s="312" t="s">
        <v>486</v>
      </c>
      <c r="AQ34" s="313" t="s">
        <v>486</v>
      </c>
      <c r="AR34" s="314" t="s">
        <v>486</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502</v>
      </c>
      <c r="AL35" s="1121"/>
      <c r="AM35" s="1121"/>
      <c r="AN35" s="1122"/>
      <c r="AO35" s="312">
        <v>659415</v>
      </c>
      <c r="AP35" s="312">
        <v>21115</v>
      </c>
      <c r="AQ35" s="313">
        <v>18604</v>
      </c>
      <c r="AR35" s="314">
        <v>13.5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503</v>
      </c>
      <c r="AL36" s="1121"/>
      <c r="AM36" s="1121"/>
      <c r="AN36" s="1122"/>
      <c r="AO36" s="312">
        <v>83313</v>
      </c>
      <c r="AP36" s="312">
        <v>2668</v>
      </c>
      <c r="AQ36" s="313">
        <v>2667</v>
      </c>
      <c r="AR36" s="314">
        <v>0</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504</v>
      </c>
      <c r="AL37" s="1121"/>
      <c r="AM37" s="1121"/>
      <c r="AN37" s="1122"/>
      <c r="AO37" s="312">
        <v>25</v>
      </c>
      <c r="AP37" s="312">
        <v>1</v>
      </c>
      <c r="AQ37" s="313">
        <v>441</v>
      </c>
      <c r="AR37" s="314">
        <v>-99.8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505</v>
      </c>
      <c r="AL38" s="1124"/>
      <c r="AM38" s="1124"/>
      <c r="AN38" s="1125"/>
      <c r="AO38" s="315">
        <v>636</v>
      </c>
      <c r="AP38" s="315">
        <v>20</v>
      </c>
      <c r="AQ38" s="316">
        <v>6</v>
      </c>
      <c r="AR38" s="304">
        <v>233.3</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506</v>
      </c>
      <c r="AL39" s="1124"/>
      <c r="AM39" s="1124"/>
      <c r="AN39" s="1125"/>
      <c r="AO39" s="312">
        <v>-97859</v>
      </c>
      <c r="AP39" s="312">
        <v>-3134</v>
      </c>
      <c r="AQ39" s="313">
        <v>-4261</v>
      </c>
      <c r="AR39" s="314">
        <v>-26.4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507</v>
      </c>
      <c r="AL40" s="1121"/>
      <c r="AM40" s="1121"/>
      <c r="AN40" s="1122"/>
      <c r="AO40" s="312">
        <v>-1366843</v>
      </c>
      <c r="AP40" s="312">
        <v>-43768</v>
      </c>
      <c r="AQ40" s="313">
        <v>-49695</v>
      </c>
      <c r="AR40" s="314">
        <v>-11.9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286</v>
      </c>
      <c r="AL41" s="1127"/>
      <c r="AM41" s="1127"/>
      <c r="AN41" s="1128"/>
      <c r="AO41" s="312">
        <v>521535</v>
      </c>
      <c r="AP41" s="312">
        <v>16700</v>
      </c>
      <c r="AQ41" s="313">
        <v>23786</v>
      </c>
      <c r="AR41" s="314">
        <v>-29.8</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477</v>
      </c>
      <c r="AN49" s="1115" t="s">
        <v>510</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511</v>
      </c>
      <c r="AO50" s="329" t="s">
        <v>512</v>
      </c>
      <c r="AP50" s="330" t="s">
        <v>513</v>
      </c>
      <c r="AQ50" s="331" t="s">
        <v>514</v>
      </c>
      <c r="AR50" s="332" t="s">
        <v>515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1215006</v>
      </c>
      <c r="AN51" s="334">
        <v>36041</v>
      </c>
      <c r="AO51" s="335">
        <v>-29.1</v>
      </c>
      <c r="AP51" s="336">
        <v>74581</v>
      </c>
      <c r="AQ51" s="337">
        <v>7</v>
      </c>
      <c r="AR51" s="338">
        <v>-36.1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487492</v>
      </c>
      <c r="AN52" s="342">
        <v>14460</v>
      </c>
      <c r="AO52" s="343">
        <v>-34.6</v>
      </c>
      <c r="AP52" s="344">
        <v>41563</v>
      </c>
      <c r="AQ52" s="345">
        <v>6.8</v>
      </c>
      <c r="AR52" s="346">
        <v>-41.4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2104340</v>
      </c>
      <c r="AN53" s="334">
        <v>63610</v>
      </c>
      <c r="AO53" s="335">
        <v>76.5</v>
      </c>
      <c r="AP53" s="336">
        <v>76347</v>
      </c>
      <c r="AQ53" s="337">
        <v>2.4</v>
      </c>
      <c r="AR53" s="338">
        <v>74.099999999999994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711278</v>
      </c>
      <c r="AN54" s="342">
        <v>21500</v>
      </c>
      <c r="AO54" s="343">
        <v>48.7</v>
      </c>
      <c r="AP54" s="344">
        <v>41762</v>
      </c>
      <c r="AQ54" s="345">
        <v>0.5</v>
      </c>
      <c r="AR54" s="346">
        <v>48.2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1227926</v>
      </c>
      <c r="AN55" s="334">
        <v>37752</v>
      </c>
      <c r="AO55" s="335">
        <v>-40.700000000000003</v>
      </c>
      <c r="AP55" s="336">
        <v>69604</v>
      </c>
      <c r="AQ55" s="337">
        <v>-8.8000000000000007</v>
      </c>
      <c r="AR55" s="338">
        <v>-31.9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696646</v>
      </c>
      <c r="AN56" s="342">
        <v>21418</v>
      </c>
      <c r="AO56" s="343">
        <v>-0.4</v>
      </c>
      <c r="AP56" s="344">
        <v>36247</v>
      </c>
      <c r="AQ56" s="345">
        <v>-13.2</v>
      </c>
      <c r="AR56" s="346">
        <v>12.8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1313123</v>
      </c>
      <c r="AN57" s="334">
        <v>41076</v>
      </c>
      <c r="AO57" s="335">
        <v>8.8000000000000007</v>
      </c>
      <c r="AP57" s="336">
        <v>68410</v>
      </c>
      <c r="AQ57" s="337">
        <v>-1.7</v>
      </c>
      <c r="AR57" s="338">
        <v>10.5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634808</v>
      </c>
      <c r="AN58" s="342">
        <v>19858</v>
      </c>
      <c r="AO58" s="343">
        <v>-7.3</v>
      </c>
      <c r="AP58" s="344">
        <v>35086</v>
      </c>
      <c r="AQ58" s="345">
        <v>-3.2</v>
      </c>
      <c r="AR58" s="346">
        <v>-4.0999999999999996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1632484</v>
      </c>
      <c r="AN59" s="334">
        <v>52275</v>
      </c>
      <c r="AO59" s="335">
        <v>27.3</v>
      </c>
      <c r="AP59" s="336">
        <v>73019</v>
      </c>
      <c r="AQ59" s="337">
        <v>6.7</v>
      </c>
      <c r="AR59" s="338">
        <v>20.6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588414</v>
      </c>
      <c r="AN60" s="342">
        <v>18842</v>
      </c>
      <c r="AO60" s="343">
        <v>-5.0999999999999996</v>
      </c>
      <c r="AP60" s="344">
        <v>39427</v>
      </c>
      <c r="AQ60" s="345">
        <v>12.4</v>
      </c>
      <c r="AR60" s="346">
        <v>-17.5</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1498576</v>
      </c>
      <c r="AN61" s="349">
        <v>46151</v>
      </c>
      <c r="AO61" s="350">
        <v>8.6</v>
      </c>
      <c r="AP61" s="351">
        <v>72392</v>
      </c>
      <c r="AQ61" s="352">
        <v>1.1000000000000001</v>
      </c>
      <c r="AR61" s="338">
        <v>7.5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623728</v>
      </c>
      <c r="AN62" s="342">
        <v>19216</v>
      </c>
      <c r="AO62" s="343">
        <v>0.3</v>
      </c>
      <c r="AP62" s="344">
        <v>38817</v>
      </c>
      <c r="AQ62" s="345">
        <v>0.7</v>
      </c>
      <c r="AR62" s="346">
        <v>-0.4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3+VNnMDDeNx4BhmkBXfxnIJERps+NvZG/0bpq6B7TmqJfrp8zGA30RmB9RDlNEGVCBetTTcNu0WG/OuE+N6fAw==" saltValue="qpdoVSI2S2eC6kiZs+RuA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474</v>
      </c>
    </row>
    <row r="121" spans="125:125" ht="13.5" hidden="1" customHeight="1" x14ac:dyDescent="0.15">
      <c r="DU121" s="259"/>
    </row>
  </sheetData>
  <sheetProtection algorithmName="SHA-512" hashValue="ZWPniXFCKKKuhu1MzGuSVr7+gvxv/tpNrwO5TDi5x8sZjt9lHXGbpXv9kTnz7nJzKwgcGxv79Ydz7PgA+tHIuQ==" saltValue="dXXpCkol1SSP18WtOnjH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474</v>
      </c>
    </row>
  </sheetData>
  <sheetProtection algorithmName="SHA-512" hashValue="LoC5ovreZxftH5PY9idq54xaxFiD/DHXfCvbtwWkPkxhdD6B3mhgA0W1SYYfzl7gkFQv2fgusAu4xhzkUNvkOw==" saltValue="1c5rMb/D3xfpk7bCbWza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2" zoomScale="70" zoomScaleNormal="70" zoomScaleSheetLayoutView="100" workbookViewId="0">
      <selection activeCell="L50" sqref="L50"/>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24.06</v>
      </c>
      <c r="G47" s="12">
        <v>26.72</v>
      </c>
      <c r="H47" s="12">
        <v>34.130000000000003</v>
      </c>
      <c r="I47" s="12">
        <v>33.28</v>
      </c>
      <c r="J47" s="13">
        <v>27.39</v>
      </c>
    </row>
    <row r="48" spans="2:10" ht="57.75" customHeight="1" x14ac:dyDescent="0.15">
      <c r="B48" s="14"/>
      <c r="C48" s="1141" t="s">
        <v>4</v>
      </c>
      <c r="D48" s="1141"/>
      <c r="E48" s="1142"/>
      <c r="F48" s="15">
        <v>5</v>
      </c>
      <c r="G48" s="16">
        <v>5.16</v>
      </c>
      <c r="H48" s="16">
        <v>6.3</v>
      </c>
      <c r="I48" s="16">
        <v>4.07</v>
      </c>
      <c r="J48" s="17">
        <v>5.47</v>
      </c>
    </row>
    <row r="49" spans="2:10" ht="57.75" customHeight="1" thickBot="1" x14ac:dyDescent="0.2">
      <c r="B49" s="18"/>
      <c r="C49" s="1143" t="s">
        <v>5</v>
      </c>
      <c r="D49" s="1143"/>
      <c r="E49" s="1144"/>
      <c r="F49" s="19">
        <v>3.56</v>
      </c>
      <c r="G49" s="20">
        <v>1.39</v>
      </c>
      <c r="H49" s="20">
        <v>7.11</v>
      </c>
      <c r="I49" s="20" t="s">
        <v>529</v>
      </c>
      <c r="J49" s="21" t="s">
        <v>530</v>
      </c>
    </row>
    <row r="50" spans="2:10" x14ac:dyDescent="0.15"/>
  </sheetData>
  <sheetProtection algorithmName="SHA-512" hashValue="gxhNHC3mmeFBSFvCbn54UsInoQxFaYBE8HNZNkClEdtSrC3OuITP529HO+of+GIX0KnfQm1hbj4FXAQwKKNJgg==" saltValue="8kWvwzS22di8uYBhAWsU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白石市財政課　泉</cp:lastModifiedBy>
  <cp:lastPrinted>2025-03-11T23:39:39Z</cp:lastPrinted>
  <dcterms:created xsi:type="dcterms:W3CDTF">2025-02-19T00:38:43Z</dcterms:created>
  <dcterms:modified xsi:type="dcterms:W3CDTF">2025-11-04T00:29:46Z</dcterms:modified>
  <cp:category/>
</cp:coreProperties>
</file>