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財政課02\Downloads\"/>
    </mc:Choice>
  </mc:AlternateContent>
  <xr:revisionPtr revIDLastSave="0" documentId="13_ncr:1_{458C47BE-053D-4F05-B332-9D9AF91696A3}"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R102" i="12" l="1"/>
  <c r="AU88" i="12" l="1"/>
  <c r="AP88" i="12" l="1"/>
  <c r="AF71" i="12"/>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BE35" i="10"/>
  <c r="C35" i="10"/>
  <c r="BW34" i="10"/>
  <c r="BW35" i="10" s="1"/>
  <c r="BE34" i="10"/>
  <c r="C34" i="10"/>
  <c r="U34" i="10" s="1"/>
  <c r="BW36" i="10" l="1"/>
  <c r="BW37" i="10" s="1"/>
  <c r="BW38" i="10" s="1"/>
  <c r="BW39" i="10" s="1"/>
  <c r="BW40" i="10" s="1"/>
  <c r="CO34" i="10"/>
  <c r="CO35" i="10" s="1"/>
  <c r="U35" i="10"/>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alcChain>
</file>

<file path=xl/sharedStrings.xml><?xml version="1.0" encoding="utf-8"?>
<sst xmlns="http://schemas.openxmlformats.org/spreadsheetml/2006/main" count="1083" uniqueCount="562">
  <si>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</si>
  <si>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</si>
  <si>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</si>
  <si>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</si>
  <si>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</si>
  <si>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</si>
  <si>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</si>
  <si>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</si>
  <si>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</si>
  <si>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</si>
  <si>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</si>
  <si>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</si>
  <si>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</si>
  <si>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</si>
  <si>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</si>
  <si>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</si>
  <si>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</si>
  <si>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</si>
  <si>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</si>
  <si>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</si>
  <si>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</si>
  <si>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</si>
  <si>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</si>
  <si>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</si>
  <si>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</si>
  <si>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</si>
  <si>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</si>
  <si>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</si>
  <si>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</si>
  <si>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</si>
  <si>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</si>
  <si>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</si>
  <si>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</si>
  <si>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</si>
  <si>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</si>
  <si>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</si>
  <si>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</si>
  <si>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</si>
  <si>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</si>
  <si>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</si>
  <si>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</si>
  <si>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</si>
  <si>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</si>
  <si>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</si>
  <si>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</si>
  <si>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</si>
  <si>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</si>
  <si>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</si>
  <si>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</si>
  <si>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</si>
  <si>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</si>
  <si>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</si>
  <si>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</si>
  <si>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</si>
  <si>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</si>
  <si>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</si>
  <si>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</si>
  <si>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</si>
  <si>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</si>
  <si>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</si>
  <si>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</si>
  <si>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</si>
  <si>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</si>
  <si>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</si>
  <si>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</si>
  <si>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</si>
  <si>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</si>
  <si>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</si>
  <si>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</si>
  <si>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</si>
  <si>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</si>
  <si>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</si>
  <si>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</si>
  <si>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</si>
  <si>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</si>
  <si>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</si>
  <si>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</si>
  <si>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</si>
  <si>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</si>
  <si>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</si>
  <si>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</si>
  <si>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</si>
  <si>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</si>
  <si>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</si>
  <si>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</si>
  <si>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</si>
  <si>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</si>
  <si>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</si>
  <si>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</si>
  <si>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</si>
  <si>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</si>
  <si>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</si>
  <si>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</si>
  <si>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</si>
  <si>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</si>
  <si>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</si>
  <si>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</si>
  <si>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</si>
  <si>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</si>
  <si>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</si>
  <si>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</si>
  <si>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</si>
  <si>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</si>
  <si>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</si>
  <si>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</si>
  <si>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</si>
  <si>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</si>
  <si>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</si>
  <si>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</si>
  <si>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</si>
  <si>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</si>
  <si>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</si>
  <si>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</si>
  <si>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</si>
  <si>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</si>
  <si>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</si>
  <si>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</si>
  <si>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</si>
  <si>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</si>
  <si>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</si>
  <si>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</si>
  <si>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</si>
  <si>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</si>
  <si>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</si>
  <si>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</si>
  <si>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</si>
  <si>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</si>
  <si>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</si>
  <si>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</si>
  <si>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</si>
  <si>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</si>
  <si>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</si>
  <si>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</si>
  <si>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</si>
  <si>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</si>
  <si>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</si>
  <si>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</si>
  <si>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</si>
  <si>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</si>
  <si>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</si>
  <si>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</si>
  <si>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</si>
  <si>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</si>
  <si>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</si>
  <si>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</si>
  <si>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</si>
  <si>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</si>
  <si>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</si>
  <si>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</si>
  <si>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</si>
  <si>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</si>
  <si>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</si>
  <si>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</si>
  <si>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</si>
  <si>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</si>
  <si>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</si>
  <si>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</si>
  <si>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</si>
  <si>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</si>
  <si>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</si>
  <si>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</si>
  <si>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</si>
  <si>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</si>
  <si>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</si>
  <si>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</si>
  <si>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</si>
  <si>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</si>
  <si>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</si>
  <si>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</si>
  <si>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</si>
  <si>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</si>
  <si>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</si>
  <si>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</si>
  <si>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</si>
  <si>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</si>
  <si>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</si>
  <si>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</si>
  <si>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</si>
  <si>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</si>
  <si>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</si>
  <si>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</si>
  <si>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</si>
  <si>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</si>
  <si>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</si>
  <si>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</si>
  <si>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</si>
  <si>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</si>
  <si>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</si>
  <si>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</si>
  <si>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</si>
  <si>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</si>
  <si>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</si>
  <si>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</si>
  <si>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</si>
  <si>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</si>
  <si>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</si>
  <si>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</si>
  <si>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</si>
  <si>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</si>
  <si>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</si>
  <si>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</si>
  <si>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</si>
  <si>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</si>
  <si>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</si>
  <si>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</si>
  <si>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</si>
  <si>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</si>
  <si>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</si>
  <si>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</si>
  <si>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</si>
  <si>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</si>
  <si>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</si>
  <si>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</si>
  <si>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</si>
  <si>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</si>
  <si>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</si>
  <si>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</si>
  <si>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</si>
  <si>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</si>
  <si>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</si>
  <si>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</si>
  <si>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</si>
  <si>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</si>
  <si>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</si>
  <si>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</si>
  <si>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</si>
  <si>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</si>
  <si>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</si>
  <si>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</si>
  <si>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</si>
  <si>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</si>
  <si>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</si>
  <si>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</si>
  <si>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</si>
  <si>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</si>
  <si>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</si>
  <si>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</si>
  <si>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</si>
  <si>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</si>
  <si>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</si>
  <si>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</si>
  <si>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</si>
  <si>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</si>
  <si>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</si>
  <si>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</si>
  <si>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</si>
  <si>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</si>
  <si>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</si>
  <si>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</si>
  <si>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</si>
  <si>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</si>
  <si>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</si>
  <si>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</si>
  <si>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</si>
  <si>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</si>
  <si>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</si>
  <si>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</si>
  <si>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</si>
  <si>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</si>
  <si>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</si>
  <si>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</si>
  <si>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</si>
  <si>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</si>
  <si>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</si>
  <si>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</si>
  <si>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</si>
  <si>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</si>
  <si>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</si>
  <si>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</si>
  <si>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</si>
  <si>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</si>
  <si>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</si>
  <si>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</si>
  <si>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</si>
  <si>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</si>
  <si>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</si>
  <si>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</si>
  <si>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</si>
  <si>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</si>
  <si>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</si>
  <si>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</si>
  <si>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</si>
  <si>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</si>
  <si>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</si>
  <si>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</si>
  <si>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</si>
  <si>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</si>
  <si>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</si>
  <si>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</si>
  <si>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</si>
  <si>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</si>
  <si>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</si>
  <si>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</si>
  <si>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</si>
  <si>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</si>
  <si>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</si>
  <si>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</si>
  <si>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</si>
  <si>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</si>
  <si>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</si>
  <si>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</si>
  <si>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</si>
  <si>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</si>
  <si>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</si>
  <si>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</si>
  <si>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</si>
  <si>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</si>
  <si>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</si>
  <si>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</si>
  <si>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</si>
  <si>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</si>
  <si>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</si>
  <si>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</si>
  <si>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</si>
  <si>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</si>
  <si>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</si>
  <si>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</si>
  <si>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</si>
  <si>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</si>
  <si>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</si>
  <si>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</si>
  <si>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</si>
  <si>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</si>
  <si>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</si>
  <si>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</si>
  <si>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</si>
  <si>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</si>
  <si>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</si>
  <si>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</si>
  <si>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</si>
  <si>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</si>
  <si>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</si>
  <si>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</si>
  <si>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</si>
  <si>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</si>
  <si>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</si>
  <si>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</si>
  <si>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</si>
  <si>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</si>
  <si>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</si>
  <si>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</si>
  <si>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</si>
  <si>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</si>
  <si>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</si>
  <si>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</si>
  <si>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</si>
  <si>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</si>
  <si>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</si>
  <si>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</si>
  <si>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</si>
  <si>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</si>
  <si>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</si>
  <si>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</si>
  <si>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</si>
  <si>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</si>
  <si>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</si>
  <si>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</si>
  <si>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</si>
  <si>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</si>
  <si>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</si>
  <si>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</si>
  <si>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</si>
  <si>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</si>
  <si>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</si>
  <si>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</si>
  <si>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</si>
  <si>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</si>
  <si>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</si>
  <si>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</si>
  <si>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</si>
  <si>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</si>
  <si>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</si>
  <si>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</si>
  <si>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</si>
  <si>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</si>
  <si>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</si>
  <si>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</si>
  <si>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</si>
  <si>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</si>
  <si>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</si>
  <si>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</si>
  <si>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</si>
  <si>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</si>
  <si>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</si>
  <si>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</si>
  <si>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</si>
  <si>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</si>
  <si>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</si>
  <si>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</si>
  <si>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</si>
  <si>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</si>
  <si>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</si>
  <si>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</si>
  <si>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</si>
  <si>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白石市病院事業会計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</si>
  <si>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</si>
  <si>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</si>
  <si>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</si>
  <si>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</si>
  <si>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</si>
  <si>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</si>
  <si>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</si>
  <si>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</si>
  <si>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</si>
  <si>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</si>
  <si>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</si>
  <si>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</si>
  <si>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</si>
  <si>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</si>
  <si>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</si>
  <si>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</si>
  <si>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</si>
  <si>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</si>
  <si>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</si>
  <si>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</si>
  <si>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</si>
  <si>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</si>
  <si>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</si>
  <si>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</si>
  <si>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</si>
  <si>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</si>
  <si>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</si>
  <si>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</si>
  <si>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</si>
  <si>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</si>
  <si>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</si>
  <si>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</si>
  <si>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</si>
  <si>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</si>
  <si>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</si>
  <si>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</si>
  <si>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</si>
  <si>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</si>
  <si>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</si>
  <si>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</si>
  <si>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</si>
  <si>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</si>
  <si>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</si>
  <si>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</si>
  <si>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</si>
  <si>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</si>
  <si>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</si>
  <si>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</si>
  <si>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</si>
  <si>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</si>
  <si>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</si>
  <si>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</si>
  <si>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</si>
  <si>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</si>
  <si>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</si>
  <si>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</si>
  <si>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</si>
  <si>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</si>
  <si>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</si>
  <si>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</si>
  <si>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</si>
  <si>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</si>
  <si>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</si>
  <si>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</si>
  <si>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</si>
  <si>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</si>
  <si>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</si>
  <si>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</si>
  <si>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</si>
  <si>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</si>
  <si>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</si>
  <si>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</si>
  <si>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</si>
  <si>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</si>
  <si>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</si>
  <si>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</si>
  <si>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</si>
  <si>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</si>
  <si>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</si>
  <si>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</si>
  <si>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</si>
  <si>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</si>
  <si>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</si>
  <si>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</si>
  <si>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</si>
  <si>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</si>
  <si>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</si>
  <si>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</si>
  <si>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</si>
  <si>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</si>
  <si>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</si>
  <si>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</si>
  <si>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</si>
  <si>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</si>
  <si>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</si>
  <si>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</si>
  <si>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</si>
  <si>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</si>
  <si>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</si>
  <si>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</si>
  <si>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</si>
  <si>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</si>
  <si>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</si>
  <si>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</si>
  <si>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</si>
  <si>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</si>
  <si>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</si>
  <si>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</si>
  <si>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</si>
  <si>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</si>
  <si>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</si>
  <si>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</si>
  <si>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</si>
  <si>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</si>
  <si>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</si>
  <si>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</si>
  <si>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</si>
  <si>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</si>
  <si>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</si>
  <si>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</si>
  <si>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</si>
  <si>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</si>
  <si>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</si>
  <si>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</si>
  <si>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</si>
  <si>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</si>
  <si>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</si>
  <si>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</si>
  <si>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</si>
  <si>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</si>
  <si>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</si>
  <si>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</si>
  <si>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</si>
  <si>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</si>
  <si>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</si>
  <si>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7.48</t>
  </si>
  <si>
    <t>▲ 6.44</t>
  </si>
  <si>
    <t>▲ 2.77</t>
  </si>
  <si>
    <t>白石市水道事業会計</t>
  </si>
  <si>
    <t>一般会計</t>
  </si>
  <si>
    <t>白石市介護保険特別会計</t>
  </si>
  <si>
    <t>白石市下水道事業会計</t>
  </si>
  <si>
    <t>白石市国民健康保険特別会計</t>
  </si>
  <si>
    <t>白石市後期高齢者医療特別会計</t>
  </si>
  <si>
    <t>白石市病院事業会計</t>
  </si>
  <si>
    <t>その他会計（赤字）</t>
  </si>
  <si>
    <t>その他会計（黒字）</t>
  </si>
  <si>
    <t>R02</t>
    <phoneticPr fontId="5"/>
  </si>
  <si>
    <t>R03</t>
    <phoneticPr fontId="5"/>
  </si>
  <si>
    <t>R04</t>
    <phoneticPr fontId="5"/>
  </si>
  <si>
    <t>R05</t>
    <phoneticPr fontId="5"/>
  </si>
  <si>
    <t>R06</t>
    <phoneticPr fontId="5"/>
  </si>
  <si>
    <t>-</t>
    <phoneticPr fontId="2"/>
  </si>
  <si>
    <t>白石市土地開発公社</t>
    <rPh sb="0" eb="3">
      <t>シロイシシ</t>
    </rPh>
    <rPh sb="3" eb="9">
      <t>トチカイハツコウシャ</t>
    </rPh>
    <phoneticPr fontId="2"/>
  </si>
  <si>
    <t>（公財）白石市文化体育振興財団</t>
    <rPh sb="1" eb="3">
      <t>コウザイ</t>
    </rPh>
    <rPh sb="4" eb="15">
      <t>シロイシシブンカタイイクシンコウザイダン</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</si>
  <si>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38"/>
  </si>
  <si>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38"/>
  </si>
  <si>
    <t>宮城県市町村自治振興センター</t>
    <rPh sb="0" eb="3">
      <t>ミヤギケン</t>
    </rPh>
    <rPh sb="3" eb="6">
      <t>シチョウソン</t>
    </rPh>
    <rPh sb="6" eb="8">
      <t>ジチ</t>
    </rPh>
    <rPh sb="8" eb="10">
      <t>シンコウ</t>
    </rPh>
    <phoneticPr fontId="38"/>
  </si>
  <si>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38"/>
  </si>
  <si>
    <t>　うち一般会計</t>
    <rPh sb="3" eb="5">
      <t>イッパン</t>
    </rPh>
    <rPh sb="5" eb="7">
      <t>カイケイ</t>
    </rPh>
    <phoneticPr fontId="38"/>
  </si>
  <si>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38"/>
  </si>
  <si>
    <t>仙南地域広域行政事務組合</t>
    <rPh sb="0" eb="2">
      <t>センナン</t>
    </rPh>
    <rPh sb="2" eb="4">
      <t>チイキ</t>
    </rPh>
    <rPh sb="4" eb="6">
      <t>コウイキ</t>
    </rPh>
    <rPh sb="6" eb="8">
      <t>ギョウセイ</t>
    </rPh>
    <rPh sb="8" eb="10">
      <t>ジム</t>
    </rPh>
    <rPh sb="10" eb="12">
      <t>クミアイ</t>
    </rPh>
    <phoneticPr fontId="38"/>
  </si>
  <si>
    <t>都市整備基金</t>
    <rPh sb="0" eb="2">
      <t>トシ</t>
    </rPh>
    <rPh sb="2" eb="4">
      <t>セイビ</t>
    </rPh>
    <rPh sb="4" eb="6">
      <t>キキン</t>
    </rPh>
    <phoneticPr fontId="5"/>
  </si>
  <si>
    <t>庁舎建設基金</t>
    <rPh sb="0" eb="2">
      <t>チョウシャ</t>
    </rPh>
    <rPh sb="2" eb="4">
      <t>ケンセツ</t>
    </rPh>
    <rPh sb="4" eb="6">
      <t>キキン</t>
    </rPh>
    <phoneticPr fontId="5"/>
  </si>
  <si>
    <t>国際交流基金</t>
    <rPh sb="0" eb="2">
      <t>コクサイ</t>
    </rPh>
    <rPh sb="2" eb="4">
      <t>コウリュウ</t>
    </rPh>
    <rPh sb="4" eb="6">
      <t>キキン</t>
    </rPh>
    <phoneticPr fontId="5"/>
  </si>
  <si>
    <t>長寿社会対策基金</t>
    <rPh sb="0" eb="2">
      <t>チョウジュ</t>
    </rPh>
    <rPh sb="2" eb="4">
      <t>シャカイ</t>
    </rPh>
    <rPh sb="4" eb="6">
      <t>タイサク</t>
    </rPh>
    <rPh sb="6" eb="8">
      <t>キキン</t>
    </rPh>
    <phoneticPr fontId="5"/>
  </si>
  <si>
    <t>郷土資料館建設基金</t>
    <rPh sb="0" eb="2">
      <t>キョウド</t>
    </rPh>
    <rPh sb="2" eb="5">
      <t>シリョウカン</t>
    </rPh>
    <rPh sb="5" eb="7">
      <t>ケンセツ</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</si>
</sst>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332A-4F22-8A4E-9DB4A189CB7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63610</c:v>
                </c:pt>
                <c:pt idx="1">
                  <c:v>37752</c:v>
                </c:pt>
                <c:pt idx="2">
                  <c:v>41076</c:v>
                </c:pt>
                <c:pt idx="3">
                  <c:v>52275</c:v>
                </c:pt>
                <c:pt idx="4">
                  <c:v>69990</c:v>
                </c:pt>
              </c:numCache>
            </c:numRef>
          </c:val>
          <c:smooth val="0"/>
          <c:extLst>
            <c:ext xmlns:c16="http://schemas.microsoft.com/office/drawing/2014/chart" uri="{C3380CC4-5D6E-409C-BE32-E72D297353CC}">
              <c16:uniqueId val="{00000001-332A-4F22-8A4E-9DB4A189CB7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5.16</c:v>
                </c:pt>
                <c:pt idx="1">
                  <c:v>6.3</c:v>
                </c:pt>
                <c:pt idx="2">
                  <c:v>4.07</c:v>
                </c:pt>
                <c:pt idx="3">
                  <c:v>5.47</c:v>
                </c:pt>
                <c:pt idx="4">
                  <c:v>5.37</c:v>
                </c:pt>
              </c:numCache>
            </c:numRef>
          </c:val>
          <c:extLst>
            <c:ext xmlns:c16="http://schemas.microsoft.com/office/drawing/2014/chart" uri="{C3380CC4-5D6E-409C-BE32-E72D297353CC}">
              <c16:uniqueId val="{00000000-CC6E-483F-A6CF-7028B3DF452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26.72</c:v>
                </c:pt>
                <c:pt idx="1">
                  <c:v>34.130000000000003</c:v>
                </c:pt>
                <c:pt idx="2">
                  <c:v>33.28</c:v>
                </c:pt>
                <c:pt idx="3">
                  <c:v>27.39</c:v>
                </c:pt>
                <c:pt idx="4">
                  <c:v>27.16</c:v>
                </c:pt>
              </c:numCache>
            </c:numRef>
          </c:val>
          <c:extLst>
            <c:ext xmlns:c16="http://schemas.microsoft.com/office/drawing/2014/chart" uri="{C3380CC4-5D6E-409C-BE32-E72D297353CC}">
              <c16:uniqueId val="{00000001-CC6E-483F-A6CF-7028B3DF452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1.39</c:v>
                </c:pt>
                <c:pt idx="1">
                  <c:v>7.11</c:v>
                </c:pt>
                <c:pt idx="2">
                  <c:v>-7.48</c:v>
                </c:pt>
                <c:pt idx="3">
                  <c:v>-6.44</c:v>
                </c:pt>
                <c:pt idx="4">
                  <c:v>-2.77</c:v>
                </c:pt>
              </c:numCache>
            </c:numRef>
          </c:val>
          <c:smooth val="0"/>
          <c:extLst>
            <c:ext xmlns:c16="http://schemas.microsoft.com/office/drawing/2014/chart" uri="{C3380CC4-5D6E-409C-BE32-E72D297353CC}">
              <c16:uniqueId val="{00000002-CC6E-483F-A6CF-7028B3DF452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746-47C8-9564-0CC8DC1AE2D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746-47C8-9564-0CC8DC1AE2D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746-47C8-9564-0CC8DC1AE2D9}"/>
            </c:ext>
          </c:extLst>
        </c:ser>
        <c:ser>
          <c:idx val="3"/>
          <c:order val="3"/>
          <c:tx>
            <c:strRef>
              <c:f>データシート!$A$30</c:f>
              <c:strCache>
                <c:ptCount val="1"/>
                <c:pt idx="0">
                  <c:v>白石市病院事業会計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3-0746-47C8-9564-0CC8DC1AE2D9}"/>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0.26</c:v>
                </c:pt>
                <c:pt idx="2">
                  <c:v>#N/A</c:v>
                </c:pt>
                <c:pt idx="3">
                  <c:v>0.28999999999999998</c:v>
                </c:pt>
                <c:pt idx="4">
                  <c:v>#N/A</c:v>
                </c:pt>
                <c:pt idx="5">
                  <c:v>0.28000000000000003</c:v>
                </c:pt>
                <c:pt idx="6">
                  <c:v>#N/A</c:v>
                </c:pt>
                <c:pt idx="7">
                  <c:v>0.27</c:v>
                </c:pt>
                <c:pt idx="8">
                  <c:v>#N/A</c:v>
                </c:pt>
                <c:pt idx="9">
                  <c:v>0.28000000000000003</c:v>
                </c:pt>
              </c:numCache>
            </c:numRef>
          </c:val>
          <c:extLst>
            <c:ext xmlns:c16="http://schemas.microsoft.com/office/drawing/2014/chart" uri="{C3380CC4-5D6E-409C-BE32-E72D297353CC}">
              <c16:uniqueId val="{00000004-0746-47C8-9564-0CC8DC1AE2D9}"/>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0.51</c:v>
                </c:pt>
                <c:pt idx="2">
                  <c:v>#N/A</c:v>
                </c:pt>
                <c:pt idx="3">
                  <c:v>0.54</c:v>
                </c:pt>
                <c:pt idx="4">
                  <c:v>#N/A</c:v>
                </c:pt>
                <c:pt idx="5">
                  <c:v>0.54</c:v>
                </c:pt>
                <c:pt idx="6">
                  <c:v>#N/A</c:v>
                </c:pt>
                <c:pt idx="7">
                  <c:v>0.6</c:v>
                </c:pt>
                <c:pt idx="8">
                  <c:v>#N/A</c:v>
                </c:pt>
                <c:pt idx="9">
                  <c:v>0.65</c:v>
                </c:pt>
              </c:numCache>
            </c:numRef>
          </c:val>
          <c:extLst>
            <c:ext xmlns:c16="http://schemas.microsoft.com/office/drawing/2014/chart" uri="{C3380CC4-5D6E-409C-BE32-E72D297353CC}">
              <c16:uniqueId val="{00000005-0746-47C8-9564-0CC8DC1AE2D9}"/>
            </c:ext>
          </c:extLst>
        </c:ser>
        <c:ser>
          <c:idx val="6"/>
          <c:order val="6"/>
          <c:tx>
            <c:strRef>
              <c:f>データシート!$A$33</c:f>
              <c:strCache>
                <c:ptCount val="1"/>
                <c:pt idx="0">
                  <c:v>白石市下水道事業会計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2.7</c:v>
                </c:pt>
                <c:pt idx="2">
                  <c:v>#N/A</c:v>
                </c:pt>
                <c:pt idx="3">
                  <c:v>2.08</c:v>
                </c:pt>
                <c:pt idx="4">
                  <c:v>#N/A</c:v>
                </c:pt>
                <c:pt idx="5">
                  <c:v>2.0099999999999998</c:v>
                </c:pt>
                <c:pt idx="6">
                  <c:v>#N/A</c:v>
                </c:pt>
                <c:pt idx="7">
                  <c:v>1.65</c:v>
                </c:pt>
                <c:pt idx="8">
                  <c:v>#N/A</c:v>
                </c:pt>
                <c:pt idx="9">
                  <c:v>2.36</c:v>
                </c:pt>
              </c:numCache>
            </c:numRef>
          </c:val>
          <c:extLst>
            <c:ext xmlns:c16="http://schemas.microsoft.com/office/drawing/2014/chart" uri="{C3380CC4-5D6E-409C-BE32-E72D297353CC}">
              <c16:uniqueId val="{00000006-0746-47C8-9564-0CC8DC1AE2D9}"/>
            </c:ext>
          </c:extLst>
        </c:ser>
        <c:ser>
          <c:idx val="7"/>
          <c:order val="7"/>
          <c:tx>
            <c:strRef>
              <c:f>データシート!$A$34</c:f>
              <c:strCache>
                <c:ptCount val="1"/>
                <c:pt idx="0">
                  <c:v>白石市介護保険特別会計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1.28</c:v>
                </c:pt>
                <c:pt idx="2">
                  <c:v>#N/A</c:v>
                </c:pt>
                <c:pt idx="3">
                  <c:v>1.93</c:v>
                </c:pt>
                <c:pt idx="4">
                  <c:v>#N/A</c:v>
                </c:pt>
                <c:pt idx="5">
                  <c:v>2.89</c:v>
                </c:pt>
                <c:pt idx="6">
                  <c:v>#N/A</c:v>
                </c:pt>
                <c:pt idx="7">
                  <c:v>2.98</c:v>
                </c:pt>
                <c:pt idx="8">
                  <c:v>#N/A</c:v>
                </c:pt>
                <c:pt idx="9">
                  <c:v>2.72</c:v>
                </c:pt>
              </c:numCache>
            </c:numRef>
          </c:val>
          <c:extLst>
            <c:ext xmlns:c16="http://schemas.microsoft.com/office/drawing/2014/chart" uri="{C3380CC4-5D6E-409C-BE32-E72D297353CC}">
              <c16:uniqueId val="{00000007-0746-47C8-9564-0CC8DC1AE2D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5.16</c:v>
                </c:pt>
                <c:pt idx="2">
                  <c:v>#N/A</c:v>
                </c:pt>
                <c:pt idx="3">
                  <c:v>6.29</c:v>
                </c:pt>
                <c:pt idx="4">
                  <c:v>#N/A</c:v>
                </c:pt>
                <c:pt idx="5">
                  <c:v>4.0599999999999996</c:v>
                </c:pt>
                <c:pt idx="6">
                  <c:v>#N/A</c:v>
                </c:pt>
                <c:pt idx="7">
                  <c:v>5.46</c:v>
                </c:pt>
                <c:pt idx="8">
                  <c:v>#N/A</c:v>
                </c:pt>
                <c:pt idx="9">
                  <c:v>5.37</c:v>
                </c:pt>
              </c:numCache>
            </c:numRef>
          </c:val>
          <c:extLst>
            <c:ext xmlns:c16="http://schemas.microsoft.com/office/drawing/2014/chart" uri="{C3380CC4-5D6E-409C-BE32-E72D297353CC}">
              <c16:uniqueId val="{00000008-0746-47C8-9564-0CC8DC1AE2D9}"/>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10.98</c:v>
                </c:pt>
                <c:pt idx="2">
                  <c:v>#N/A</c:v>
                </c:pt>
                <c:pt idx="3">
                  <c:v>10.62</c:v>
                </c:pt>
                <c:pt idx="4">
                  <c:v>#N/A</c:v>
                </c:pt>
                <c:pt idx="5">
                  <c:v>11.63</c:v>
                </c:pt>
                <c:pt idx="6">
                  <c:v>#N/A</c:v>
                </c:pt>
                <c:pt idx="7">
                  <c:v>12.28</c:v>
                </c:pt>
                <c:pt idx="8">
                  <c:v>#N/A</c:v>
                </c:pt>
                <c:pt idx="9">
                  <c:v>12.78</c:v>
                </c:pt>
              </c:numCache>
            </c:numRef>
          </c:val>
          <c:extLst>
            <c:ext xmlns:c16="http://schemas.microsoft.com/office/drawing/2014/chart" uri="{C3380CC4-5D6E-409C-BE32-E72D297353CC}">
              <c16:uniqueId val="{00000009-0746-47C8-9564-0CC8DC1AE2D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1476</c:v>
                </c:pt>
                <c:pt idx="5">
                  <c:v>1444</c:v>
                </c:pt>
                <c:pt idx="8">
                  <c:v>1497</c:v>
                </c:pt>
                <c:pt idx="11">
                  <c:v>1466</c:v>
                </c:pt>
                <c:pt idx="14">
                  <c:v>1435</c:v>
                </c:pt>
              </c:numCache>
            </c:numRef>
          </c:val>
          <c:extLst>
            <c:ext xmlns:c16="http://schemas.microsoft.com/office/drawing/2014/chart" uri="{C3380CC4-5D6E-409C-BE32-E72D297353CC}">
              <c16:uniqueId val="{00000000-3552-4BEE-B12C-B5ED50F5AAC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1-3552-4BEE-B12C-B5ED50F5AAC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552-4BEE-B12C-B5ED50F5AAC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452</c:v>
                </c:pt>
                <c:pt idx="3">
                  <c:v>319</c:v>
                </c:pt>
                <c:pt idx="6">
                  <c:v>321</c:v>
                </c:pt>
                <c:pt idx="9">
                  <c:v>83</c:v>
                </c:pt>
                <c:pt idx="12">
                  <c:v>83</c:v>
                </c:pt>
              </c:numCache>
            </c:numRef>
          </c:val>
          <c:extLst>
            <c:ext xmlns:c16="http://schemas.microsoft.com/office/drawing/2014/chart" uri="{C3380CC4-5D6E-409C-BE32-E72D297353CC}">
              <c16:uniqueId val="{00000003-3552-4BEE-B12C-B5ED50F5AAC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180</c:v>
                </c:pt>
                <c:pt idx="3">
                  <c:v>170</c:v>
                </c:pt>
                <c:pt idx="6">
                  <c:v>244</c:v>
                </c:pt>
                <c:pt idx="9">
                  <c:v>659</c:v>
                </c:pt>
                <c:pt idx="12">
                  <c:v>625</c:v>
                </c:pt>
              </c:numCache>
            </c:numRef>
          </c:val>
          <c:extLst>
            <c:ext xmlns:c16="http://schemas.microsoft.com/office/drawing/2014/chart" uri="{C3380CC4-5D6E-409C-BE32-E72D297353CC}">
              <c16:uniqueId val="{00000004-3552-4BEE-B12C-B5ED50F5AAC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52-4BEE-B12C-B5ED50F5AAC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552-4BEE-B12C-B5ED50F5AAC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1127</c:v>
                </c:pt>
                <c:pt idx="3">
                  <c:v>1128</c:v>
                </c:pt>
                <c:pt idx="6">
                  <c:v>1195</c:v>
                </c:pt>
                <c:pt idx="9">
                  <c:v>1243</c:v>
                </c:pt>
                <c:pt idx="12">
                  <c:v>1352</c:v>
                </c:pt>
              </c:numCache>
            </c:numRef>
          </c:val>
          <c:extLst>
            <c:ext xmlns:c16="http://schemas.microsoft.com/office/drawing/2014/chart" uri="{C3380CC4-5D6E-409C-BE32-E72D297353CC}">
              <c16:uniqueId val="{00000007-3552-4BEE-B12C-B5ED50F5AAC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283</c:v>
                </c:pt>
                <c:pt idx="2">
                  <c:v>#N/A</c:v>
                </c:pt>
                <c:pt idx="3">
                  <c:v>#N/A</c:v>
                </c:pt>
                <c:pt idx="4">
                  <c:v>173</c:v>
                </c:pt>
                <c:pt idx="5">
                  <c:v>#N/A</c:v>
                </c:pt>
                <c:pt idx="6">
                  <c:v>#N/A</c:v>
                </c:pt>
                <c:pt idx="7">
                  <c:v>263</c:v>
                </c:pt>
                <c:pt idx="8">
                  <c:v>#N/A</c:v>
                </c:pt>
                <c:pt idx="9">
                  <c:v>#N/A</c:v>
                </c:pt>
                <c:pt idx="10">
                  <c:v>520</c:v>
                </c:pt>
                <c:pt idx="11">
                  <c:v>#N/A</c:v>
                </c:pt>
                <c:pt idx="12">
                  <c:v>#N/A</c:v>
                </c:pt>
                <c:pt idx="13">
                  <c:v>625</c:v>
                </c:pt>
                <c:pt idx="14">
                  <c:v>#N/A</c:v>
                </c:pt>
              </c:numCache>
            </c:numRef>
          </c:val>
          <c:smooth val="0"/>
          <c:extLst>
            <c:ext xmlns:c16="http://schemas.microsoft.com/office/drawing/2014/chart" uri="{C3380CC4-5D6E-409C-BE32-E72D297353CC}">
              <c16:uniqueId val="{00000008-3552-4BEE-B12C-B5ED50F5AAC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15241</c:v>
                </c:pt>
                <c:pt idx="5">
                  <c:v>14725</c:v>
                </c:pt>
                <c:pt idx="8">
                  <c:v>14239</c:v>
                </c:pt>
                <c:pt idx="11">
                  <c:v>14088</c:v>
                </c:pt>
                <c:pt idx="14">
                  <c:v>13377</c:v>
                </c:pt>
              </c:numCache>
            </c:numRef>
          </c:val>
          <c:extLst>
            <c:ext xmlns:c16="http://schemas.microsoft.com/office/drawing/2014/chart" uri="{C3380CC4-5D6E-409C-BE32-E72D297353CC}">
              <c16:uniqueId val="{00000000-F6B5-4EEE-92F7-437DB679FD5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1373</c:v>
                </c:pt>
                <c:pt idx="5">
                  <c:v>1340</c:v>
                </c:pt>
                <c:pt idx="8">
                  <c:v>1302</c:v>
                </c:pt>
                <c:pt idx="11">
                  <c:v>1124</c:v>
                </c:pt>
                <c:pt idx="14">
                  <c:v>799</c:v>
                </c:pt>
              </c:numCache>
            </c:numRef>
          </c:val>
          <c:extLst>
            <c:ext xmlns:c16="http://schemas.microsoft.com/office/drawing/2014/chart" uri="{C3380CC4-5D6E-409C-BE32-E72D297353CC}">
              <c16:uniqueId val="{00000001-F6B5-4EEE-92F7-437DB679FD5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8354</c:v>
                </c:pt>
                <c:pt idx="5">
                  <c:v>9998</c:v>
                </c:pt>
                <c:pt idx="8">
                  <c:v>11406</c:v>
                </c:pt>
                <c:pt idx="11">
                  <c:v>9518</c:v>
                </c:pt>
                <c:pt idx="14">
                  <c:v>10270</c:v>
                </c:pt>
              </c:numCache>
            </c:numRef>
          </c:val>
          <c:extLst>
            <c:ext xmlns:c16="http://schemas.microsoft.com/office/drawing/2014/chart" uri="{C3380CC4-5D6E-409C-BE32-E72D297353CC}">
              <c16:uniqueId val="{00000002-F6B5-4EEE-92F7-437DB679FD5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172</c:v>
                </c:pt>
                <c:pt idx="3">
                  <c:v>0</c:v>
                </c:pt>
                <c:pt idx="6">
                  <c:v>0</c:v>
                </c:pt>
                <c:pt idx="9">
                  <c:v>0</c:v>
                </c:pt>
                <c:pt idx="12">
                  <c:v>0</c:v>
                </c:pt>
              </c:numCache>
            </c:numRef>
          </c:val>
          <c:extLst>
            <c:ext xmlns:c16="http://schemas.microsoft.com/office/drawing/2014/chart" uri="{C3380CC4-5D6E-409C-BE32-E72D297353CC}">
              <c16:uniqueId val="{00000003-F6B5-4EEE-92F7-437DB679FD5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B5-4EEE-92F7-437DB679FD5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6B5-4EEE-92F7-437DB679FD5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2431</c:v>
                </c:pt>
                <c:pt idx="3">
                  <c:v>2428</c:v>
                </c:pt>
                <c:pt idx="6">
                  <c:v>2315</c:v>
                </c:pt>
                <c:pt idx="9">
                  <c:v>2208</c:v>
                </c:pt>
                <c:pt idx="12">
                  <c:v>2116</c:v>
                </c:pt>
              </c:numCache>
            </c:numRef>
          </c:val>
          <c:extLst>
            <c:ext xmlns:c16="http://schemas.microsoft.com/office/drawing/2014/chart" uri="{C3380CC4-5D6E-409C-BE32-E72D297353CC}">
              <c16:uniqueId val="{00000006-F6B5-4EEE-92F7-437DB679FD5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4391</c:v>
                </c:pt>
                <c:pt idx="3">
                  <c:v>4094</c:v>
                </c:pt>
                <c:pt idx="6">
                  <c:v>3862</c:v>
                </c:pt>
                <c:pt idx="9">
                  <c:v>901</c:v>
                </c:pt>
                <c:pt idx="12">
                  <c:v>872</c:v>
                </c:pt>
              </c:numCache>
            </c:numRef>
          </c:val>
          <c:extLst>
            <c:ext xmlns:c16="http://schemas.microsoft.com/office/drawing/2014/chart" uri="{C3380CC4-5D6E-409C-BE32-E72D297353CC}">
              <c16:uniqueId val="{00000007-F6B5-4EEE-92F7-437DB679FD5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3423</c:v>
                </c:pt>
                <c:pt idx="3">
                  <c:v>2597</c:v>
                </c:pt>
                <c:pt idx="6">
                  <c:v>2383</c:v>
                </c:pt>
                <c:pt idx="9">
                  <c:v>6434</c:v>
                </c:pt>
                <c:pt idx="12">
                  <c:v>5508</c:v>
                </c:pt>
              </c:numCache>
            </c:numRef>
          </c:val>
          <c:extLst>
            <c:ext xmlns:c16="http://schemas.microsoft.com/office/drawing/2014/chart" uri="{C3380CC4-5D6E-409C-BE32-E72D297353CC}">
              <c16:uniqueId val="{00000008-F6B5-4EEE-92F7-437DB679FD5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6B5-4EEE-92F7-437DB679FD5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10738</c:v>
                </c:pt>
                <c:pt idx="3">
                  <c:v>10704</c:v>
                </c:pt>
                <c:pt idx="6">
                  <c:v>10474</c:v>
                </c:pt>
                <c:pt idx="9">
                  <c:v>10859</c:v>
                </c:pt>
                <c:pt idx="12">
                  <c:v>10328</c:v>
                </c:pt>
              </c:numCache>
            </c:numRef>
          </c:val>
          <c:extLst>
            <c:ext xmlns:c16="http://schemas.microsoft.com/office/drawing/2014/chart" uri="{C3380CC4-5D6E-409C-BE32-E72D297353CC}">
              <c16:uniqueId val="{0000000A-F6B5-4EEE-92F7-437DB679FD5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6B5-4EEE-92F7-437DB679FD5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3257</c:v>
                </c:pt>
                <c:pt idx="1">
                  <c:v>2687</c:v>
                </c:pt>
                <c:pt idx="2">
                  <c:v>2687</c:v>
                </c:pt>
              </c:numCache>
            </c:numRef>
          </c:val>
          <c:extLst>
            <c:ext xmlns:c16="http://schemas.microsoft.com/office/drawing/2014/chart" uri="{C3380CC4-5D6E-409C-BE32-E72D297353CC}">
              <c16:uniqueId val="{00000000-67DE-48AE-860A-18ADF6DA8F1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2362</c:v>
                </c:pt>
                <c:pt idx="1">
                  <c:v>1250</c:v>
                </c:pt>
                <c:pt idx="2">
                  <c:v>1308</c:v>
                </c:pt>
              </c:numCache>
            </c:numRef>
          </c:val>
          <c:extLst>
            <c:ext xmlns:c16="http://schemas.microsoft.com/office/drawing/2014/chart" uri="{C3380CC4-5D6E-409C-BE32-E72D297353CC}">
              <c16:uniqueId val="{00000001-67DE-48AE-860A-18ADF6DA8F1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4145</c:v>
                </c:pt>
                <c:pt idx="1">
                  <c:v>3965</c:v>
                </c:pt>
                <c:pt idx="2">
                  <c:v>4674</c:v>
                </c:pt>
              </c:numCache>
            </c:numRef>
          </c:val>
          <c:extLst>
            <c:ext xmlns:c16="http://schemas.microsoft.com/office/drawing/2014/chart" uri="{C3380CC4-5D6E-409C-BE32-E72D297353CC}">
              <c16:uniqueId val="{00000002-67DE-48AE-860A-18ADF6DA8F1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年度以降減少傾向にあったが、令和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年度から増加に転じた。これは、一般会計の元利償還金や公営企業債の元利償還金に対する繰入金が増加したことが要因である。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今後は、スマートインターチェンジや道の駅整備事業、公共施設の長寿命化・再編事業の実施が見込まれるため、元利償還金が増加することが見込まれる。</a:t>
          </a:r>
        </a:p>
        <a:p>
          <a:r>
            <a:rPr kumimoji="1" lang="ja-JP" altLang="en-US" sz="1400">
              <a:latin typeface="ＭＳ ゴシック" pitchFamily="49" charset="-128"/>
              <a:ea typeface="ＭＳ ゴシック" pitchFamily="49" charset="-128"/>
            </a:rPr>
            <a:t>　元利償還金が適正な水準になるよう、地方債の管理に努める。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年度以降は将来負担比率の分子がマイナスとなり、発生していない。</a:t>
          </a:r>
        </a:p>
        <a:p>
          <a:r>
            <a:rPr kumimoji="1" lang="ja-JP" altLang="en-US" sz="1400">
              <a:latin typeface="ＭＳ ゴシック" pitchFamily="49" charset="-128"/>
              <a:ea typeface="ＭＳ ゴシック" pitchFamily="49" charset="-128"/>
            </a:rPr>
            <a:t>　しかしながら、一般会計等の地方債現在高は、災害復旧事業が続いたことにより残高が増加している。また、公営企業債等繰入見込額が、一部事務組合の解散に伴い、増加している。また、充当可能基金残高が減少しているため、今後将来負担比率がプラスに転ずる可能性が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今後は、スマートインターチェンジや道の駅整備事業、公共施設の長寿命化・再編事業の実施が見込まれるため、一般会計等の地方債の現在高や組合等負担見込額が増加することが見込まれる。</a:t>
          </a:r>
        </a:p>
        <a:p>
          <a:r>
            <a:rPr kumimoji="1" lang="ja-JP" altLang="en-US" sz="1400">
              <a:latin typeface="ＭＳ ゴシック" pitchFamily="49" charset="-128"/>
              <a:ea typeface="ＭＳ ゴシック" pitchFamily="49" charset="-128"/>
            </a:rPr>
            <a:t>　それらに備えるため、充当可能基金の適正な水準維持に努めるとともに、交付税措置のある地方債の活用に努める。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・今後の都市整備事業への備えとして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百万円積み立てたことによる都市整備基金の増加（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百万円積み立てたことによる庁舎建設基金の増加（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スマートインターチェンジや道の駅の整備事業、公共施設の長寿命化・再編事業などの普通建設事業も想定され、普通建設事業費の増加とともに公債費の増加も想定されることから、財政状況の改善を図りつつ、一定の残高が維持できるように努めることとしてい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・都市整備基金：スマートインターチェンジやその周辺施設整備、公共下水道事業などの都市計画事業、都市基盤整備事業に活用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・長寿社会対策基金：生きがいデイサービス事業やいきいき高齢者温泉入浴助成事業に活用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・郷土資料館建設基金：郷土資料館の建設</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・都市整備基金：今後の都市整備事業のため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百万円、基金の運用利子として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百万円、基金の運用利子として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・国際交流基金：基金の運用利子として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・長寿社会対策基金：基金の運用利子として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・郷土資料館建設基金：郷土資料館建設のための寄附金や基金利子などの積立を行った。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・国際交流基金：これまで同様国際交流事業に活用していく見込み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・長寿社会対策基金：これまで同様生きがいデイサービス事業やいきいき高齢者温泉入浴助成事業に活用していく見込み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・郷土資料館建設基金：施設の設置について検討を行う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百万円、その他年度末に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月に発生した福島県沖を震源とする地震の災害復旧事業などの実施のため、財政調整基金から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百万円を繰り入れたため、前年度末と比べほぼ増減はなかった。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スマートインターチェンジ、道の駅の整備事業などを考慮すると、短期的に財政調整基金残高が減少することが見込まれる。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災害時の備えとして、一定程度の残高は必要となることから、他市町村の例などを参考に、財政調整基金の適正規模の維持に努める。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年度普通交付税の再算定で措置された臨時財政対策債償還基金費分として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百万円、基金の運用利子として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公債費が一時的に増加することが想定されるため、減債基金を活用し、短期的な公債費の増加に活用していく。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30,569
30,245
286.48
19,241,050
18,602,674
531,135
9,890,184
10,328,073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財政力指数は前年度比</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0.50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ここ数年は類似団体の数値も大きく変動しておらず、本市の数値も</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程度で推移している。類似団体より低い状況が続いているが、これは、人口の減少や全国平均を上回る高齢化率（令和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38.5</a:t>
          </a:r>
          <a:r>
            <a:rPr kumimoji="1" lang="ja-JP" altLang="en-US" sz="1300">
              <a:latin typeface="ＭＳ Ｐゴシック" panose="020B0600070205080204" pitchFamily="50" charset="-128"/>
              <a:ea typeface="ＭＳ Ｐゴシック" panose="020B0600070205080204" pitchFamily="50" charset="-128"/>
            </a:rPr>
            <a:t>％）が主な要因と考えられる。</a:t>
          </a:r>
        </a:p>
        <a:p>
          <a:r>
            <a:rPr kumimoji="1" lang="ja-JP" altLang="en-US" sz="1300">
              <a:latin typeface="ＭＳ Ｐゴシック" panose="020B0600070205080204" pitchFamily="50" charset="-128"/>
              <a:ea typeface="ＭＳ Ｐゴシック" panose="020B0600070205080204" pitchFamily="50" charset="-128"/>
            </a:rPr>
            <a:t>　今後は、自主財源の確保に向けて、市税の収納率の向上や、仙台南部工業団体への企業誘致を積極的に推進していく。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42</xdr:row>
      <xdr:rowOff>5292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1860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42</xdr:row>
      <xdr:rowOff>5292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92.8</a:t>
          </a:r>
          <a:r>
            <a:rPr kumimoji="1" lang="ja-JP" altLang="en-US" sz="1300">
              <a:latin typeface="ＭＳ Ｐゴシック" panose="020B0600070205080204" pitchFamily="50" charset="-128"/>
              <a:ea typeface="ＭＳ Ｐゴシック" panose="020B0600070205080204" pitchFamily="50" charset="-128"/>
            </a:rPr>
            <a:t>％となった。大きな要因は、地方税や地方特例交付金などの歳入の経常的な一般財源等が増加したことである。</a:t>
          </a:r>
        </a:p>
        <a:p>
          <a:r>
            <a:rPr kumimoji="1" lang="ja-JP" altLang="en-US" sz="1300">
              <a:latin typeface="ＭＳ Ｐゴシック" panose="020B0600070205080204" pitchFamily="50" charset="-128"/>
              <a:ea typeface="ＭＳ Ｐゴシック" panose="020B0600070205080204" pitchFamily="50" charset="-128"/>
            </a:rPr>
            <a:t>　第六次白石市総合計画では、経常収支比率の令和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年度中間目標値を</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％、最終目標値を</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％としている。この目標に向けて、経常経費の抑制・削減はもとより、歳入の増加に向けて、収納率の向上や、企業誘致の積極的推進を図り、自主財源の増加を図る。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47413</xdr:rowOff>
    </xdr:from>
    <xdr:to>
      <xdr:col>23</xdr:col>
      <xdr:colOff>133350</xdr:colOff>
      <xdr:row>64</xdr:row>
      <xdr:rowOff>55456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02021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15240</xdr:rowOff>
    </xdr:from>
    <xdr:to>
      <xdr:col>19</xdr:col>
      <xdr:colOff>133350</xdr:colOff>
      <xdr:row>64</xdr:row>
      <xdr:rowOff>55456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98804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89746</xdr:rowOff>
    </xdr:from>
    <xdr:to>
      <xdr:col>15</xdr:col>
      <xdr:colOff>82550</xdr:colOff>
      <xdr:row>64</xdr:row>
      <xdr:rowOff>15240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376746"/>
          <a:ext cx="889000" cy="61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89746</xdr:rowOff>
    </xdr:from>
    <xdr:to>
      <xdr:col>11</xdr:col>
      <xdr:colOff>31750</xdr:colOff>
      <xdr:row>63</xdr:row>
      <xdr:rowOff>130387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76746"/>
          <a:ext cx="889000" cy="5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130827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168063</xdr:rowOff>
    </xdr:from>
    <xdr:to>
      <xdr:col>23</xdr:col>
      <xdr:colOff>184150</xdr:colOff>
      <xdr:row>64</xdr:row>
      <xdr:rowOff>98213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140140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4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91033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6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135890</xdr:rowOff>
    </xdr:from>
    <xdr:to>
      <xdr:col>15</xdr:col>
      <xdr:colOff>133350</xdr:colOff>
      <xdr:row>64</xdr:row>
      <xdr:rowOff>66040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50817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38946</xdr:rowOff>
    </xdr:from>
    <xdr:to>
      <xdr:col>11</xdr:col>
      <xdr:colOff>82550</xdr:colOff>
      <xdr:row>60</xdr:row>
      <xdr:rowOff>140546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150723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165964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[187,619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13,159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％増加しているが、これは、ふるさと納税業務委託料の増加などにより、物件費が増加したことが主な要因である。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今後は、人件費の増加が見込まれるほか、自主財源の確保を目的として、第六次総合計画においてもふるさと納税の推進を掲げていることから、今後ふるさと納税寄附金が増加した場合は、さらに増加する可能性がある。ふるさと納税は重要な財源であり、今後も推進していくこととしているが、それに伴う経費については、効果的・効率的な経費の執行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10094</xdr:rowOff>
    </xdr:from>
    <xdr:to>
      <xdr:col>23</xdr:col>
      <xdr:colOff>133350</xdr:colOff>
      <xdr:row>83</xdr:row>
      <xdr:rowOff>73599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40444"/>
          <a:ext cx="838200" cy="6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40637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70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10094</xdr:rowOff>
    </xdr:from>
    <xdr:to>
      <xdr:col>19</xdr:col>
      <xdr:colOff>133350</xdr:colOff>
      <xdr:row>83</xdr:row>
      <xdr:rowOff>93092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240444"/>
          <a:ext cx="889000" cy="8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70786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01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32868</xdr:rowOff>
    </xdr:from>
    <xdr:to>
      <xdr:col>15</xdr:col>
      <xdr:colOff>82550</xdr:colOff>
      <xdr:row>83</xdr:row>
      <xdr:rowOff>93092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63218"/>
          <a:ext cx="889000" cy="6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148312</xdr:rowOff>
    </xdr:from>
    <xdr:to>
      <xdr:col>11</xdr:col>
      <xdr:colOff>31750</xdr:colOff>
      <xdr:row>83</xdr:row>
      <xdr:rowOff>32868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207212"/>
          <a:ext cx="889000" cy="5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6678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22799</xdr:rowOff>
    </xdr:from>
    <xdr:to>
      <xdr:col>23</xdr:col>
      <xdr:colOff>184150</xdr:colOff>
      <xdr:row>83</xdr:row>
      <xdr:rowOff>124399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5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39326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9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130744</xdr:rowOff>
    </xdr:from>
    <xdr:to>
      <xdr:col>19</xdr:col>
      <xdr:colOff>184150</xdr:colOff>
      <xdr:row>83</xdr:row>
      <xdr:rowOff>60894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8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71071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58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42292</xdr:rowOff>
    </xdr:from>
    <xdr:to>
      <xdr:col>15</xdr:col>
      <xdr:colOff>133350</xdr:colOff>
      <xdr:row>83</xdr:row>
      <xdr:rowOff>143892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7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128669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59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153518</xdr:rowOff>
    </xdr:from>
    <xdr:to>
      <xdr:col>11</xdr:col>
      <xdr:colOff>82550</xdr:colOff>
      <xdr:row>83</xdr:row>
      <xdr:rowOff>83668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1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68445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9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97512</xdr:rowOff>
    </xdr:from>
    <xdr:to>
      <xdr:col>7</xdr:col>
      <xdr:colOff>31750</xdr:colOff>
      <xdr:row>83</xdr:row>
      <xdr:rowOff>27662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5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12439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24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97.9</a:t>
          </a:r>
          <a:r>
            <a:rPr kumimoji="1" lang="ja-JP" altLang="en-US" sz="1300">
              <a:latin typeface="ＭＳ Ｐゴシック" panose="020B0600070205080204" pitchFamily="50" charset="-128"/>
              <a:ea typeface="ＭＳ Ｐゴシック" panose="020B0600070205080204" pitchFamily="50" charset="-128"/>
            </a:rPr>
            <a:t>となった。近年は横ばいで推移している。全国市平均値を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ポイント下回っているが、類似団体平均を</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ポイント上回っているので、引き続き給与の適正化に努める。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15421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08414"/>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48986</xdr:rowOff>
    </xdr:from>
    <xdr:to>
      <xdr:col>77</xdr:col>
      <xdr:colOff>44450</xdr:colOff>
      <xdr:row>85</xdr:row>
      <xdr:rowOff>135164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62223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117021</xdr:rowOff>
    </xdr:from>
    <xdr:to>
      <xdr:col>72</xdr:col>
      <xdr:colOff>203200</xdr:colOff>
      <xdr:row>85</xdr:row>
      <xdr:rowOff>48986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188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117021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0158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169636</xdr:rowOff>
    </xdr:from>
    <xdr:to>
      <xdr:col>73</xdr:col>
      <xdr:colOff>44450</xdr:colOff>
      <xdr:row>85</xdr:row>
      <xdr:rowOff>99786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109963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66221</xdr:rowOff>
    </xdr:from>
    <xdr:to>
      <xdr:col>68</xdr:col>
      <xdr:colOff>203200</xdr:colOff>
      <xdr:row>84</xdr:row>
      <xdr:rowOff>167821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6548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人当たりの職員数については、類似団体を若干上回っていたが、職員数は、令和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年度が</a:t>
          </a:r>
          <a:r>
            <a:rPr kumimoji="1" lang="en-US" altLang="ja-JP" sz="1300">
              <a:latin typeface="ＭＳ Ｐゴシック" panose="020B0600070205080204" pitchFamily="50" charset="-128"/>
              <a:ea typeface="ＭＳ Ｐゴシック" panose="020B0600070205080204" pitchFamily="50" charset="-128"/>
            </a:rPr>
            <a:t>298</a:t>
          </a:r>
          <a:r>
            <a:rPr kumimoji="1" lang="ja-JP" altLang="en-US" sz="1300">
              <a:latin typeface="ＭＳ Ｐゴシック" panose="020B0600070205080204" pitchFamily="50" charset="-128"/>
              <a:ea typeface="ＭＳ Ｐゴシック" panose="020B0600070205080204" pitchFamily="50" charset="-128"/>
            </a:rPr>
            <a:t>人、令和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年度が</a:t>
          </a:r>
          <a:r>
            <a:rPr kumimoji="1" lang="en-US" altLang="ja-JP" sz="1300">
              <a:latin typeface="ＭＳ Ｐゴシック" panose="020B0600070205080204" pitchFamily="50" charset="-128"/>
              <a:ea typeface="ＭＳ Ｐゴシック" panose="020B0600070205080204" pitchFamily="50" charset="-128"/>
            </a:rPr>
            <a:t>306</a:t>
          </a:r>
          <a:r>
            <a:rPr kumimoji="1" lang="ja-JP" altLang="en-US" sz="1300">
              <a:latin typeface="ＭＳ Ｐゴシック" panose="020B0600070205080204" pitchFamily="50" charset="-128"/>
              <a:ea typeface="ＭＳ Ｐゴシック" panose="020B0600070205080204" pitchFamily="50" charset="-128"/>
            </a:rPr>
            <a:t>人となっており、ほぼ同程度でとなっている。</a:t>
          </a:r>
        </a:p>
        <a:p>
          <a:r>
            <a:rPr kumimoji="1" lang="ja-JP" altLang="en-US" sz="1300">
              <a:latin typeface="ＭＳ Ｐゴシック" panose="020B0600070205080204" pitchFamily="50" charset="-128"/>
              <a:ea typeface="ＭＳ Ｐゴシック" panose="020B0600070205080204" pitchFamily="50" charset="-128"/>
            </a:rPr>
            <a:t>　職員の新規採用が厳しい状況になっており、今後、定年年齢の引き上げも行われることから、職員の年齢構成のバランス等も考慮し、定員管理を進めていく。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54791</xdr:rowOff>
    </xdr:from>
    <xdr:to>
      <xdr:col>81</xdr:col>
      <xdr:colOff>44450</xdr:colOff>
      <xdr:row>62</xdr:row>
      <xdr:rowOff>108796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84691"/>
          <a:ext cx="8382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12277</xdr:rowOff>
    </xdr:from>
    <xdr:to>
      <xdr:col>77</xdr:col>
      <xdr:colOff>44450</xdr:colOff>
      <xdr:row>62</xdr:row>
      <xdr:rowOff>54791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42177"/>
          <a:ext cx="889000" cy="4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161895</xdr:rowOff>
    </xdr:from>
    <xdr:to>
      <xdr:col>72</xdr:col>
      <xdr:colOff>203200</xdr:colOff>
      <xdr:row>62</xdr:row>
      <xdr:rowOff>12277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20345"/>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144659</xdr:rowOff>
    </xdr:from>
    <xdr:to>
      <xdr:col>68</xdr:col>
      <xdr:colOff>152400</xdr:colOff>
      <xdr:row>61</xdr:row>
      <xdr:rowOff>161895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03109"/>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57996</xdr:rowOff>
    </xdr:from>
    <xdr:to>
      <xdr:col>81</xdr:col>
      <xdr:colOff>95250</xdr:colOff>
      <xdr:row>62</xdr:row>
      <xdr:rowOff>159596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30073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3991</xdr:rowOff>
    </xdr:from>
    <xdr:to>
      <xdr:col>77</xdr:col>
      <xdr:colOff>95250</xdr:colOff>
      <xdr:row>62</xdr:row>
      <xdr:rowOff>105591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90368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720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132927</xdr:rowOff>
    </xdr:from>
    <xdr:to>
      <xdr:col>73</xdr:col>
      <xdr:colOff>44450</xdr:colOff>
      <xdr:row>62</xdr:row>
      <xdr:rowOff>63077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47854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111095</xdr:rowOff>
    </xdr:from>
    <xdr:to>
      <xdr:col>68</xdr:col>
      <xdr:colOff>203200</xdr:colOff>
      <xdr:row>62</xdr:row>
      <xdr:rowOff>41245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26022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65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93859</xdr:rowOff>
    </xdr:from>
    <xdr:to>
      <xdr:col>64</xdr:col>
      <xdr:colOff>152400</xdr:colOff>
      <xdr:row>62</xdr:row>
      <xdr:rowOff>24009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8786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実質公債費比率は、前年度比</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ポイントの増加となった。これは、一般会計の元利償還金が増加したことが主な要因である。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今後は、スマートインターチェンジや道の駅整備事業、公共施設の長寿命化・再整備事業の実施が見込まれ、元利償還金が増加することが見込まれる。</a:t>
          </a:r>
        </a:p>
        <a:p>
          <a:r>
            <a:rPr kumimoji="1" lang="ja-JP" altLang="en-US" sz="1300">
              <a:latin typeface="ＭＳ Ｐゴシック" panose="020B0600070205080204" pitchFamily="50" charset="-128"/>
              <a:ea typeface="ＭＳ Ｐゴシック" panose="020B0600070205080204" pitchFamily="50" charset="-128"/>
            </a:rPr>
            <a:t>　他自治体の事例などを参考としながら、元利償還金が適正な水準になるよう、地方債の管理に努める。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102305</xdr:rowOff>
    </xdr:from>
    <xdr:to>
      <xdr:col>81</xdr:col>
      <xdr:colOff>44450</xdr:colOff>
      <xdr:row>38</xdr:row>
      <xdr:rowOff>705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274505"/>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153105</xdr:rowOff>
    </xdr:from>
    <xdr:to>
      <xdr:col>77</xdr:col>
      <xdr:colOff>44450</xdr:colOff>
      <xdr:row>36</xdr:row>
      <xdr:rowOff>102305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15385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153105</xdr:rowOff>
    </xdr:from>
    <xdr:to>
      <xdr:col>72</xdr:col>
      <xdr:colOff>203200</xdr:colOff>
      <xdr:row>36</xdr:row>
      <xdr:rowOff>8467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1538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8467</xdr:rowOff>
    </xdr:from>
    <xdr:to>
      <xdr:col>68</xdr:col>
      <xdr:colOff>152400</xdr:colOff>
      <xdr:row>37</xdr:row>
      <xdr:rowOff>38100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180667"/>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68738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121355</xdr:rowOff>
    </xdr:from>
    <xdr:to>
      <xdr:col>81</xdr:col>
      <xdr:colOff>95250</xdr:colOff>
      <xdr:row>38</xdr:row>
      <xdr:rowOff>51505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6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137882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1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51505</xdr:rowOff>
    </xdr:from>
    <xdr:to>
      <xdr:col>77</xdr:col>
      <xdr:colOff>95250</xdr:colOff>
      <xdr:row>36</xdr:row>
      <xdr:rowOff>153105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22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163282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5992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102305</xdr:rowOff>
    </xdr:from>
    <xdr:to>
      <xdr:col>73</xdr:col>
      <xdr:colOff>44450</xdr:colOff>
      <xdr:row>36</xdr:row>
      <xdr:rowOff>32455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42632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587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129117</xdr:rowOff>
    </xdr:from>
    <xdr:to>
      <xdr:col>68</xdr:col>
      <xdr:colOff>203200</xdr:colOff>
      <xdr:row>36</xdr:row>
      <xdr:rowOff>59267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69444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99077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年度以降は、将来負担比率が発生していない。</a:t>
          </a:r>
        </a:p>
        <a:p>
          <a:r>
            <a:rPr kumimoji="1" lang="ja-JP" altLang="en-US" sz="1300">
              <a:latin typeface="ＭＳ Ｐゴシック" panose="020B0600070205080204" pitchFamily="50" charset="-128"/>
              <a:ea typeface="ＭＳ Ｐゴシック" panose="020B0600070205080204" pitchFamily="50" charset="-128"/>
            </a:rPr>
            <a:t>　しかしながら、今後は、スマートインターチェンジや道の駅整備事業、公共施設の長寿命化・再編事業の実施が見込まれ、将来負担が増加することが見込まれる。地方債の償還額の管理など適正な規模の将来負担維持に努めるとともに、基金残高の管理に努めることとす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30,569
30,245
286.48
19,241,050
18,602,674
531,135
9,890,184
10,328,073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26.2</a:t>
          </a:r>
          <a:r>
            <a:rPr kumimoji="1" lang="ja-JP" altLang="en-US" sz="1300">
              <a:latin typeface="ＭＳ Ｐゴシック" panose="020B0600070205080204" pitchFamily="50" charset="-128"/>
              <a:ea typeface="ＭＳ Ｐゴシック" panose="020B0600070205080204" pitchFamily="50" charset="-128"/>
            </a:rPr>
            <a:t>％なった。これは、令和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年度の臨時的な支出である白石市外二町組合の退職手当負担金が令和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年度はなくなったことが主な要因である。</a:t>
          </a:r>
        </a:p>
        <a:p>
          <a:r>
            <a:rPr kumimoji="1" lang="ja-JP" altLang="en-US" sz="1300">
              <a:latin typeface="ＭＳ Ｐゴシック" panose="020B0600070205080204" pitchFamily="50" charset="-128"/>
              <a:ea typeface="ＭＳ Ｐゴシック" panose="020B0600070205080204" pitchFamily="50" charset="-128"/>
            </a:rPr>
            <a:t>　今後、定年年齢の段階的引き上げや賃上げに伴う人件費の増加が見込まれているため、引き続き職員数の適正管理に努めていく。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38</xdr:row>
      <xdr:rowOff>111760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0494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46990</xdr:rowOff>
    </xdr:from>
    <xdr:to>
      <xdr:col>19</xdr:col>
      <xdr:colOff>187325</xdr:colOff>
      <xdr:row>38</xdr:row>
      <xdr:rowOff>111760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9064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37</xdr:row>
      <xdr:rowOff>46990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534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37</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5348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82567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60960</xdr:rowOff>
    </xdr:from>
    <xdr:to>
      <xdr:col>20</xdr:col>
      <xdr:colOff>38100</xdr:colOff>
      <xdr:row>38</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147337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6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167640</xdr:rowOff>
    </xdr:from>
    <xdr:to>
      <xdr:col>15</xdr:col>
      <xdr:colOff>149225</xdr:colOff>
      <xdr:row>37</xdr:row>
      <xdr:rowOff>97790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82567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20.0</a:t>
          </a:r>
          <a:r>
            <a:rPr kumimoji="1" lang="ja-JP" altLang="en-US" sz="1300">
              <a:latin typeface="ＭＳ Ｐゴシック" panose="020B0600070205080204" pitchFamily="50" charset="-128"/>
              <a:ea typeface="ＭＳ Ｐゴシック" panose="020B0600070205080204" pitchFamily="50" charset="-128"/>
            </a:rPr>
            <a:t>％となった。ここ数年類似団体と比較し高い水準となっているが、これはふるさと納税の委託料等が大幅に増加したことが要因となっている。今後とも、歳入確保を目的としてふるさと納税に注力していくこ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を推進していくことを踏まえ、類似団体の状況等を踏まえつつ、経常的経費の抑制・削減に努める。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8890</xdr:rowOff>
    </xdr:from>
    <xdr:to>
      <xdr:col>82</xdr:col>
      <xdr:colOff>107950</xdr:colOff>
      <xdr:row>19</xdr:row>
      <xdr:rowOff>107950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2664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50817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4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8890</xdr:rowOff>
    </xdr:from>
    <xdr:to>
      <xdr:col>78</xdr:col>
      <xdr:colOff>69850</xdr:colOff>
      <xdr:row>19</xdr:row>
      <xdr:rowOff>39370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266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119380</xdr:rowOff>
    </xdr:from>
    <xdr:to>
      <xdr:col>73</xdr:col>
      <xdr:colOff>180975</xdr:colOff>
      <xdr:row>19</xdr:row>
      <xdr:rowOff>39370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2054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119380</xdr:rowOff>
    </xdr:from>
    <xdr:to>
      <xdr:col>69</xdr:col>
      <xdr:colOff>92075</xdr:colOff>
      <xdr:row>18</xdr:row>
      <xdr:rowOff>127000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205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16527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24147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57150</xdr:rowOff>
    </xdr:from>
    <xdr:to>
      <xdr:col>82</xdr:col>
      <xdr:colOff>158750</xdr:colOff>
      <xdr:row>19</xdr:row>
      <xdr:rowOff>158750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29227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129540</xdr:rowOff>
    </xdr:from>
    <xdr:to>
      <xdr:col>78</xdr:col>
      <xdr:colOff>120650</xdr:colOff>
      <xdr:row>19</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44467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30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160020</xdr:rowOff>
    </xdr:from>
    <xdr:to>
      <xdr:col>74</xdr:col>
      <xdr:colOff>31750</xdr:colOff>
      <xdr:row>19</xdr:row>
      <xdr:rowOff>90170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74947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68580</xdr:rowOff>
    </xdr:from>
    <xdr:to>
      <xdr:col>69</xdr:col>
      <xdr:colOff>142875</xdr:colOff>
      <xdr:row>18</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154957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4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％となったが、類似団体と同程度の水準となっている。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年度は、子どもの数の減少により、子ども医療費助成費が減少している。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151493</xdr:rowOff>
    </xdr:from>
    <xdr:to>
      <xdr:col>24</xdr:col>
      <xdr:colOff>25400</xdr:colOff>
      <xdr:row>56</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581243"/>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29028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29028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29028</xdr:rowOff>
    </xdr:from>
    <xdr:to>
      <xdr:col>11</xdr:col>
      <xdr:colOff>9525</xdr:colOff>
      <xdr:row>56</xdr:row>
      <xdr:rowOff>61685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630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90005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117220</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149678</xdr:rowOff>
    </xdr:from>
    <xdr:to>
      <xdr:col>20</xdr:col>
      <xdr:colOff>38100</xdr:colOff>
      <xdr:row>56</xdr:row>
      <xdr:rowOff>79828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90005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149678</xdr:rowOff>
    </xdr:from>
    <xdr:to>
      <xdr:col>11</xdr:col>
      <xdr:colOff>60325</xdr:colOff>
      <xdr:row>56</xdr:row>
      <xdr:rowOff>79828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xdr:rowOff>
    </xdr:from>
    <xdr:to>
      <xdr:col>6</xdr:col>
      <xdr:colOff>171450</xdr:colOff>
      <xdr:row>56</xdr:row>
      <xdr:rowOff>112485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122662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13.7</a:t>
          </a:r>
          <a:r>
            <a:rPr kumimoji="1" lang="ja-JP" altLang="en-US" sz="1300">
              <a:latin typeface="ＭＳ Ｐゴシック" panose="020B0600070205080204" pitchFamily="50" charset="-128"/>
              <a:ea typeface="ＭＳ Ｐゴシック" panose="020B0600070205080204" pitchFamily="50" charset="-128"/>
            </a:rPr>
            <a:t>％となった。これは、介護保険特別会計の繰出金などが減少したことが要因である。</a:t>
          </a:r>
        </a:p>
        <a:p>
          <a:r>
            <a:rPr kumimoji="1" lang="ja-JP" altLang="en-US" sz="1300">
              <a:latin typeface="ＭＳ Ｐゴシック" panose="020B0600070205080204" pitchFamily="50" charset="-128"/>
              <a:ea typeface="ＭＳ Ｐゴシック" panose="020B0600070205080204" pitchFamily="50" charset="-128"/>
            </a:rPr>
            <a:t>　他自治体の取組等を参考にしながら、適正な水準を維持するように努める。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100330</xdr:rowOff>
    </xdr:from>
    <xdr:to>
      <xdr:col>82</xdr:col>
      <xdr:colOff>107950</xdr:colOff>
      <xdr:row>57</xdr:row>
      <xdr:rowOff>161290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729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161290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842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134620</xdr:rowOff>
    </xdr:from>
    <xdr:to>
      <xdr:col>73</xdr:col>
      <xdr:colOff>180975</xdr:colOff>
      <xdr:row>57</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7358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134620</xdr:rowOff>
    </xdr:from>
    <xdr:to>
      <xdr:col>69</xdr:col>
      <xdr:colOff>92075</xdr:colOff>
      <xdr:row>57</xdr:row>
      <xdr:rowOff>100330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7358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49530</xdr:rowOff>
    </xdr:from>
    <xdr:to>
      <xdr:col>82</xdr:col>
      <xdr:colOff>158750</xdr:colOff>
      <xdr:row>57</xdr:row>
      <xdr:rowOff>151130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21607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110490</xdr:rowOff>
    </xdr:from>
    <xdr:to>
      <xdr:col>78</xdr:col>
      <xdr:colOff>120650</xdr:colOff>
      <xdr:row>58</xdr:row>
      <xdr:rowOff>40640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83820</xdr:rowOff>
    </xdr:from>
    <xdr:to>
      <xdr:col>69</xdr:col>
      <xdr:colOff>142875</xdr:colOff>
      <xdr:row>57</xdr:row>
      <xdr:rowOff>13970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170197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ポイント増加して、</a:t>
          </a:r>
          <a:r>
            <a:rPr kumimoji="1" lang="en-US" altLang="ja-JP" sz="1200">
              <a:latin typeface="ＭＳ Ｐゴシック" panose="020B0600070205080204" pitchFamily="50" charset="-128"/>
              <a:ea typeface="ＭＳ Ｐゴシック" panose="020B0600070205080204" pitchFamily="50" charset="-128"/>
            </a:rPr>
            <a:t>12.3</a:t>
          </a:r>
          <a:r>
            <a:rPr kumimoji="1" lang="ja-JP" altLang="en-US" sz="1200">
              <a:latin typeface="ＭＳ Ｐゴシック" panose="020B0600070205080204" pitchFamily="50" charset="-128"/>
              <a:ea typeface="ＭＳ Ｐゴシック" panose="020B0600070205080204" pitchFamily="50" charset="-128"/>
            </a:rPr>
            <a:t>％となり、類似団体平均値を下回った。</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年度と比べほぼ横ばいではあるが、仙南地域広域行政事務組合に対する補助費等が増加したことが主な増加要因である。</a:t>
          </a:r>
        </a:p>
        <a:p>
          <a:r>
            <a:rPr kumimoji="1" lang="ja-JP" altLang="en-US" sz="1200">
              <a:latin typeface="ＭＳ Ｐゴシック" panose="020B0600070205080204" pitchFamily="50" charset="-128"/>
              <a:ea typeface="ＭＳ Ｐゴシック" panose="020B0600070205080204" pitchFamily="50" charset="-128"/>
            </a:rPr>
            <a:t>　今後は、公営企業や一部事務組合に対する負担金・補助金については増加することが見込まれるため、類似団体の状況等を確認し、適正な水準となるよう努める。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108712</xdr:rowOff>
    </xdr:from>
    <xdr:to>
      <xdr:col>82</xdr:col>
      <xdr:colOff>107950</xdr:colOff>
      <xdr:row>36</xdr:row>
      <xdr:rowOff>117856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8091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108712</xdr:rowOff>
    </xdr:from>
    <xdr:to>
      <xdr:col>78</xdr:col>
      <xdr:colOff>69850</xdr:colOff>
      <xdr:row>37</xdr:row>
      <xdr:rowOff>106426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28091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145288</xdr:rowOff>
    </xdr:from>
    <xdr:to>
      <xdr:col>73</xdr:col>
      <xdr:colOff>180975</xdr:colOff>
      <xdr:row>37</xdr:row>
      <xdr:rowOff>106426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317488"/>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145288</xdr:rowOff>
    </xdr:from>
    <xdr:to>
      <xdr:col>69</xdr:col>
      <xdr:colOff>92075</xdr:colOff>
      <xdr:row>37</xdr:row>
      <xdr:rowOff>74422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3174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83583</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8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57912</xdr:rowOff>
    </xdr:from>
    <xdr:to>
      <xdr:col>78</xdr:col>
      <xdr:colOff>120650</xdr:colOff>
      <xdr:row>36</xdr:row>
      <xdr:rowOff>159512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55626</xdr:rowOff>
    </xdr:from>
    <xdr:to>
      <xdr:col>74</xdr:col>
      <xdr:colOff>31750</xdr:colOff>
      <xdr:row>37</xdr:row>
      <xdr:rowOff>157226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142003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94488</xdr:rowOff>
    </xdr:from>
    <xdr:to>
      <xdr:col>69</xdr:col>
      <xdr:colOff>142875</xdr:colOff>
      <xdr:row>37</xdr:row>
      <xdr:rowOff>24638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34815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23622</xdr:rowOff>
    </xdr:from>
    <xdr:to>
      <xdr:col>65</xdr:col>
      <xdr:colOff>53975</xdr:colOff>
      <xdr:row>37</xdr:row>
      <xdr:rowOff>125222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109999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公債費はいずれの年も類似団体の平均を大きく下回っている。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スマートインターチェンジや道の駅整備事業、橋梁長寿命化事業、公共施設の長寿命化事業など大型の普通建設事業が想定され、その財源として地方債を活用することが検討されており、公債費の増加が見込まれる。大幅な公債費負担の増加とならないよう、新規発行については十分な検討を行うとともに、減債基金の活用などを検討し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50800</xdr:rowOff>
    </xdr:from>
    <xdr:to>
      <xdr:col>24</xdr:col>
      <xdr:colOff>25400</xdr:colOff>
      <xdr:row>76</xdr:row>
      <xdr:rowOff>104139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081000"/>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50800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035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76</xdr:row>
      <xdr:rowOff>5080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29362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77470</xdr:rowOff>
    </xdr:from>
    <xdr:to>
      <xdr:col>11</xdr:col>
      <xdr:colOff>9525</xdr:colOff>
      <xdr:row>75</xdr:row>
      <xdr:rowOff>130810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293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69867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0</xdr:rowOff>
    </xdr:from>
    <xdr:to>
      <xdr:col>20</xdr:col>
      <xdr:colOff>38100</xdr:colOff>
      <xdr:row>76</xdr:row>
      <xdr:rowOff>101600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111777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125730</xdr:rowOff>
    </xdr:from>
    <xdr:to>
      <xdr:col>15</xdr:col>
      <xdr:colOff>149225</xdr:colOff>
      <xdr:row>76</xdr:row>
      <xdr:rowOff>55880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66057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138447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80010</xdr:rowOff>
    </xdr:from>
    <xdr:to>
      <xdr:col>6</xdr:col>
      <xdr:colOff>171450</xdr:colOff>
      <xdr:row>76</xdr:row>
      <xdr:rowOff>10161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20337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79.6</a:t>
          </a:r>
          <a:r>
            <a:rPr kumimoji="1" lang="ja-JP" altLang="en-US" sz="1300">
              <a:latin typeface="ＭＳ Ｐゴシック" panose="020B0600070205080204" pitchFamily="50" charset="-128"/>
              <a:ea typeface="ＭＳ Ｐゴシック" panose="020B0600070205080204" pitchFamily="50" charset="-128"/>
            </a:rPr>
            <a:t>％となった。類似団体と比較すると、人件費と物件費の数値が特に高くなっている。物件費については、ふるさと納税の委託料等が要因となっている。今後とも、歳入確保を目的としてふるさと納税に注力していくこ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を推進していくことを踏まえ、類似団体の状況等を踏まえつつ、経常的経費の抑制・削減に努める。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78</xdr:row>
      <xdr:rowOff>87812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408661"/>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122119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980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87812</xdr:rowOff>
    </xdr:from>
    <xdr:to>
      <xdr:col>78</xdr:col>
      <xdr:colOff>69850</xdr:colOff>
      <xdr:row>78</xdr:row>
      <xdr:rowOff>94343</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4609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132460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25763</xdr:rowOff>
    </xdr:from>
    <xdr:to>
      <xdr:col>73</xdr:col>
      <xdr:colOff>180975</xdr:colOff>
      <xdr:row>78</xdr:row>
      <xdr:rowOff>94343</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55963"/>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47551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25763</xdr:rowOff>
    </xdr:from>
    <xdr:to>
      <xdr:col>69</xdr:col>
      <xdr:colOff>92075</xdr:colOff>
      <xdr:row>78</xdr:row>
      <xdr:rowOff>87812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55963"/>
          <a:ext cx="8890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80208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37012</xdr:rowOff>
    </xdr:from>
    <xdr:to>
      <xdr:col>78</xdr:col>
      <xdr:colOff>120650</xdr:colOff>
      <xdr:row>78</xdr:row>
      <xdr:rowOff>138612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123389</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49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43543</xdr:rowOff>
    </xdr:from>
    <xdr:to>
      <xdr:col>74</xdr:col>
      <xdr:colOff>31750</xdr:colOff>
      <xdr:row>78</xdr:row>
      <xdr:rowOff>145143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129920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0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146413</xdr:rowOff>
    </xdr:from>
    <xdr:to>
      <xdr:col>69</xdr:col>
      <xdr:colOff>142875</xdr:colOff>
      <xdr:row>76</xdr:row>
      <xdr:rowOff>76563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61340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91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37012</xdr:rowOff>
    </xdr:from>
    <xdr:to>
      <xdr:col>65</xdr:col>
      <xdr:colOff>53975</xdr:colOff>
      <xdr:row>78</xdr:row>
      <xdr:rowOff>138612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123389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49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24752</xdr:rowOff>
    </xdr:from>
    <xdr:to>
      <xdr:col>29</xdr:col>
      <xdr:colOff>127000</xdr:colOff>
      <xdr:row>17</xdr:row>
      <xdr:rowOff>139421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87027"/>
          <a:ext cx="647700" cy="114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129265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48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3518</xdr:rowOff>
    </xdr:from>
    <xdr:to>
      <xdr:col>26</xdr:col>
      <xdr:colOff>50800</xdr:colOff>
      <xdr:row>17</xdr:row>
      <xdr:rowOff>139421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65793"/>
          <a:ext cx="698500" cy="135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149801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3518</xdr:rowOff>
    </xdr:from>
    <xdr:to>
      <xdr:col>22</xdr:col>
      <xdr:colOff>114300</xdr:colOff>
      <xdr:row>17</xdr:row>
      <xdr:rowOff>123279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65793"/>
          <a:ext cx="698500" cy="119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70625</xdr:rowOff>
    </xdr:from>
    <xdr:to>
      <xdr:col>18</xdr:col>
      <xdr:colOff>177800</xdr:colOff>
      <xdr:row>17</xdr:row>
      <xdr:rowOff>123279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32900"/>
          <a:ext cx="698500" cy="52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145402</xdr:rowOff>
    </xdr:from>
    <xdr:to>
      <xdr:col>29</xdr:col>
      <xdr:colOff>177800</xdr:colOff>
      <xdr:row>17</xdr:row>
      <xdr:rowOff>75552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362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117479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0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88621</xdr:rowOff>
    </xdr:from>
    <xdr:to>
      <xdr:col>26</xdr:col>
      <xdr:colOff>101600</xdr:colOff>
      <xdr:row>18</xdr:row>
      <xdr:rowOff>18771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50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3548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37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124168</xdr:rowOff>
    </xdr:from>
    <xdr:to>
      <xdr:col>22</xdr:col>
      <xdr:colOff>165100</xdr:colOff>
      <xdr:row>17</xdr:row>
      <xdr:rowOff>54318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14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64495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83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72479</xdr:rowOff>
    </xdr:from>
    <xdr:to>
      <xdr:col>19</xdr:col>
      <xdr:colOff>38100</xdr:colOff>
      <xdr:row>18</xdr:row>
      <xdr:rowOff>2629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34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12806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0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19825</xdr:rowOff>
    </xdr:from>
    <xdr:to>
      <xdr:col>15</xdr:col>
      <xdr:colOff>101600</xdr:colOff>
      <xdr:row>17</xdr:row>
      <xdr:rowOff>121425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82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131602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333099</xdr:rowOff>
    </xdr:from>
    <xdr:to>
      <xdr:col>29</xdr:col>
      <xdr:colOff>127000</xdr:colOff>
      <xdr:row>36</xdr:row>
      <xdr:rowOff>112304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943449"/>
          <a:ext cx="647700" cy="1221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112304</xdr:rowOff>
    </xdr:from>
    <xdr:to>
      <xdr:col>26</xdr:col>
      <xdr:colOff>50800</xdr:colOff>
      <xdr:row>37</xdr:row>
      <xdr:rowOff>218342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65554"/>
          <a:ext cx="698500" cy="277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218342</xdr:rowOff>
    </xdr:from>
    <xdr:to>
      <xdr:col>22</xdr:col>
      <xdr:colOff>114300</xdr:colOff>
      <xdr:row>37</xdr:row>
      <xdr:rowOff>312199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343042"/>
          <a:ext cx="698500" cy="93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313969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5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206880</xdr:rowOff>
    </xdr:from>
    <xdr:to>
      <xdr:col>18</xdr:col>
      <xdr:colOff>177800</xdr:colOff>
      <xdr:row>37</xdr:row>
      <xdr:rowOff>312199</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331580"/>
          <a:ext cx="698500" cy="10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282299</xdr:rowOff>
    </xdr:from>
    <xdr:to>
      <xdr:col>29</xdr:col>
      <xdr:colOff>177800</xdr:colOff>
      <xdr:row>36</xdr:row>
      <xdr:rowOff>40999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892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254376</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64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61504</xdr:rowOff>
    </xdr:from>
    <xdr:to>
      <xdr:col>26</xdr:col>
      <xdr:colOff>101600</xdr:colOff>
      <xdr:row>36</xdr:row>
      <xdr:rowOff>163104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14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147881</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0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167542</xdr:rowOff>
    </xdr:from>
    <xdr:to>
      <xdr:col>22</xdr:col>
      <xdr:colOff>165100</xdr:colOff>
      <xdr:row>37</xdr:row>
      <xdr:rowOff>269142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292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253919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378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261399</xdr:rowOff>
    </xdr:from>
    <xdr:to>
      <xdr:col>19</xdr:col>
      <xdr:colOff>38100</xdr:colOff>
      <xdr:row>38</xdr:row>
      <xdr:rowOff>20099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8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4876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47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156080</xdr:rowOff>
    </xdr:from>
    <xdr:to>
      <xdr:col>15</xdr:col>
      <xdr:colOff>101600</xdr:colOff>
      <xdr:row>37</xdr:row>
      <xdr:rowOff>257680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280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242457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36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30,569
30,245
286.48
19,241,050
18,602,674
531,135
9,890,184
10,328,073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9131</xdr:rowOff>
    </xdr:from>
    <xdr:to>
      <xdr:col>24</xdr:col>
      <xdr:colOff>63500</xdr:colOff>
      <xdr:row>34</xdr:row>
      <xdr:rowOff>101092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838431"/>
          <a:ext cx="838200" cy="9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6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9131</xdr:rowOff>
    </xdr:from>
    <xdr:to>
      <xdr:col>19</xdr:col>
      <xdr:colOff>177800</xdr:colOff>
      <xdr:row>35</xdr:row>
      <xdr:rowOff>45974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38431"/>
          <a:ext cx="889000" cy="20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45974</xdr:rowOff>
    </xdr:from>
    <xdr:to>
      <xdr:col>15</xdr:col>
      <xdr:colOff>50800</xdr:colOff>
      <xdr:row>35</xdr:row>
      <xdr:rowOff>86614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46724"/>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56672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57899</xdr:rowOff>
    </xdr:from>
    <xdr:to>
      <xdr:col>10</xdr:col>
      <xdr:colOff>114300</xdr:colOff>
      <xdr:row>35</xdr:row>
      <xdr:rowOff>86614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058649"/>
          <a:ext cx="889000" cy="2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69765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118457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50292</xdr:rowOff>
    </xdr:from>
    <xdr:to>
      <xdr:col>24</xdr:col>
      <xdr:colOff>114300</xdr:colOff>
      <xdr:row>34</xdr:row>
      <xdr:rowOff>151892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7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28719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5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129781</xdr:rowOff>
    </xdr:from>
    <xdr:to>
      <xdr:col>20</xdr:col>
      <xdr:colOff>38100</xdr:colOff>
      <xdr:row>34</xdr:row>
      <xdr:rowOff>59931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8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76458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562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166624</xdr:rowOff>
    </xdr:from>
    <xdr:to>
      <xdr:col>15</xdr:col>
      <xdr:colOff>101600</xdr:colOff>
      <xdr:row>35</xdr:row>
      <xdr:rowOff>96774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87901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8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35814</xdr:rowOff>
    </xdr:from>
    <xdr:to>
      <xdr:col>10</xdr:col>
      <xdr:colOff>165100</xdr:colOff>
      <xdr:row>35</xdr:row>
      <xdr:rowOff>137414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3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128541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2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7099</xdr:rowOff>
    </xdr:from>
    <xdr:to>
      <xdr:col>6</xdr:col>
      <xdr:colOff>38100</xdr:colOff>
      <xdr:row>35</xdr:row>
      <xdr:rowOff>108699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0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99826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1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67325</xdr:rowOff>
    </xdr:from>
    <xdr:to>
      <xdr:col>24</xdr:col>
      <xdr:colOff>63500</xdr:colOff>
      <xdr:row>57</xdr:row>
      <xdr:rowOff>102423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39975"/>
          <a:ext cx="838200" cy="35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132628</xdr:rowOff>
    </xdr:from>
    <xdr:to>
      <xdr:col>19</xdr:col>
      <xdr:colOff>177800</xdr:colOff>
      <xdr:row>57</xdr:row>
      <xdr:rowOff>102423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33828"/>
          <a:ext cx="889000" cy="14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132628</xdr:rowOff>
    </xdr:from>
    <xdr:to>
      <xdr:col>15</xdr:col>
      <xdr:colOff>50800</xdr:colOff>
      <xdr:row>57</xdr:row>
      <xdr:rowOff>31412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33828"/>
          <a:ext cx="889000" cy="7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31412</xdr:rowOff>
    </xdr:from>
    <xdr:to>
      <xdr:col>10</xdr:col>
      <xdr:colOff>114300</xdr:colOff>
      <xdr:row>57</xdr:row>
      <xdr:rowOff>126236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04062"/>
          <a:ext cx="889000" cy="9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75991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2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16525</xdr:rowOff>
    </xdr:from>
    <xdr:to>
      <xdr:col>24</xdr:col>
      <xdr:colOff>114300</xdr:colOff>
      <xdr:row>57</xdr:row>
      <xdr:rowOff>118125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8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166402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6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51623</xdr:rowOff>
    </xdr:from>
    <xdr:to>
      <xdr:col>20</xdr:col>
      <xdr:colOff>38100</xdr:colOff>
      <xdr:row>57</xdr:row>
      <xdr:rowOff>153223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2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169750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9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81828</xdr:rowOff>
    </xdr:from>
    <xdr:to>
      <xdr:col>15</xdr:col>
      <xdr:colOff>101600</xdr:colOff>
      <xdr:row>57</xdr:row>
      <xdr:rowOff>11978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8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28505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458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152062</xdr:rowOff>
    </xdr:from>
    <xdr:to>
      <xdr:col>10</xdr:col>
      <xdr:colOff>165100</xdr:colOff>
      <xdr:row>57</xdr:row>
      <xdr:rowOff>82212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5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98739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2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75436</xdr:rowOff>
    </xdr:from>
    <xdr:to>
      <xdr:col>6</xdr:col>
      <xdr:colOff>38100</xdr:colOff>
      <xdr:row>58</xdr:row>
      <xdr:rowOff>5586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22113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2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70644</xdr:rowOff>
    </xdr:from>
    <xdr:to>
      <xdr:col>24</xdr:col>
      <xdr:colOff>63500</xdr:colOff>
      <xdr:row>78</xdr:row>
      <xdr:rowOff>83159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43744"/>
          <a:ext cx="838200" cy="1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83159</xdr:rowOff>
    </xdr:from>
    <xdr:to>
      <xdr:col>19</xdr:col>
      <xdr:colOff>177800</xdr:colOff>
      <xdr:row>78</xdr:row>
      <xdr:rowOff>92818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56259"/>
          <a:ext cx="889000" cy="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92818</xdr:rowOff>
    </xdr:from>
    <xdr:to>
      <xdr:col>15</xdr:col>
      <xdr:colOff>50800</xdr:colOff>
      <xdr:row>78</xdr:row>
      <xdr:rowOff>96723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65918"/>
          <a:ext cx="889000" cy="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96723</xdr:rowOff>
    </xdr:from>
    <xdr:to>
      <xdr:col>10</xdr:col>
      <xdr:colOff>114300</xdr:colOff>
      <xdr:row>78</xdr:row>
      <xdr:rowOff>108877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69823"/>
          <a:ext cx="889000" cy="1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19844</xdr:rowOff>
    </xdr:from>
    <xdr:to>
      <xdr:col>24</xdr:col>
      <xdr:colOff>114300</xdr:colOff>
      <xdr:row>78</xdr:row>
      <xdr:rowOff>121444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9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116324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1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32359</xdr:rowOff>
    </xdr:from>
    <xdr:to>
      <xdr:col>20</xdr:col>
      <xdr:colOff>38100</xdr:colOff>
      <xdr:row>78</xdr:row>
      <xdr:rowOff>133959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0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125086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98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42018</xdr:rowOff>
    </xdr:from>
    <xdr:to>
      <xdr:col>15</xdr:col>
      <xdr:colOff>101600</xdr:colOff>
      <xdr:row>78</xdr:row>
      <xdr:rowOff>143618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134745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07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45923</xdr:rowOff>
    </xdr:from>
    <xdr:to>
      <xdr:col>10</xdr:col>
      <xdr:colOff>165100</xdr:colOff>
      <xdr:row>78</xdr:row>
      <xdr:rowOff>147523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138650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1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58077</xdr:rowOff>
    </xdr:from>
    <xdr:to>
      <xdr:col>6</xdr:col>
      <xdr:colOff>38100</xdr:colOff>
      <xdr:row>78</xdr:row>
      <xdr:rowOff>159677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150804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5676</xdr:rowOff>
    </xdr:from>
    <xdr:to>
      <xdr:col>24</xdr:col>
      <xdr:colOff>63500</xdr:colOff>
      <xdr:row>97</xdr:row>
      <xdr:rowOff>38974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636326"/>
          <a:ext cx="838200" cy="3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51785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39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38974</xdr:rowOff>
    </xdr:from>
    <xdr:to>
      <xdr:col>19</xdr:col>
      <xdr:colOff>177800</xdr:colOff>
      <xdr:row>97</xdr:row>
      <xdr:rowOff>126006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69624"/>
          <a:ext cx="889000" cy="8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59047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4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137337</xdr:rowOff>
    </xdr:from>
    <xdr:to>
      <xdr:col>15</xdr:col>
      <xdr:colOff>50800</xdr:colOff>
      <xdr:row>97</xdr:row>
      <xdr:rowOff>126006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596537"/>
          <a:ext cx="889000" cy="16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137031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42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137337</xdr:rowOff>
    </xdr:from>
    <xdr:to>
      <xdr:col>10</xdr:col>
      <xdr:colOff>114300</xdr:colOff>
      <xdr:row>98</xdr:row>
      <xdr:rowOff>99989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96537"/>
          <a:ext cx="889000" cy="30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11073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9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80698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5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126326</xdr:rowOff>
    </xdr:from>
    <xdr:to>
      <xdr:col>24</xdr:col>
      <xdr:colOff>114300</xdr:colOff>
      <xdr:row>97</xdr:row>
      <xdr:rowOff>56476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8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104753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6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159624</xdr:rowOff>
    </xdr:from>
    <xdr:to>
      <xdr:col>20</xdr:col>
      <xdr:colOff>38100</xdr:colOff>
      <xdr:row>97</xdr:row>
      <xdr:rowOff>89774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61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80901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71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75206</xdr:rowOff>
    </xdr:from>
    <xdr:to>
      <xdr:col>15</xdr:col>
      <xdr:colOff>101600</xdr:colOff>
      <xdr:row>98</xdr:row>
      <xdr:rowOff>5356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0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167933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79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86537</xdr:rowOff>
    </xdr:from>
    <xdr:to>
      <xdr:col>10</xdr:col>
      <xdr:colOff>165100</xdr:colOff>
      <xdr:row>97</xdr:row>
      <xdr:rowOff>16687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4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7814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63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49189</xdr:rowOff>
    </xdr:from>
    <xdr:to>
      <xdr:col>6</xdr:col>
      <xdr:colOff>38100</xdr:colOff>
      <xdr:row>98</xdr:row>
      <xdr:rowOff>150789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5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141916</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4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151191</xdr:rowOff>
    </xdr:from>
    <xdr:to>
      <xdr:col>55</xdr:col>
      <xdr:colOff>0</xdr:colOff>
      <xdr:row>36</xdr:row>
      <xdr:rowOff>39985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151941"/>
          <a:ext cx="838200" cy="6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34045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863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61077</xdr:rowOff>
    </xdr:from>
    <xdr:to>
      <xdr:col>50</xdr:col>
      <xdr:colOff>114300</xdr:colOff>
      <xdr:row>35</xdr:row>
      <xdr:rowOff>151191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061827"/>
          <a:ext cx="889000" cy="9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149473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580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61077</xdr:rowOff>
    </xdr:from>
    <xdr:to>
      <xdr:col>45</xdr:col>
      <xdr:colOff>177800</xdr:colOff>
      <xdr:row>36</xdr:row>
      <xdr:rowOff>65573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061827"/>
          <a:ext cx="889000" cy="17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114152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160632</xdr:rowOff>
    </xdr:from>
    <xdr:to>
      <xdr:col>41</xdr:col>
      <xdr:colOff>50800</xdr:colOff>
      <xdr:row>36</xdr:row>
      <xdr:rowOff>65573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75582"/>
          <a:ext cx="889000" cy="76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10225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583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68541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160635</xdr:rowOff>
    </xdr:from>
    <xdr:to>
      <xdr:col>55</xdr:col>
      <xdr:colOff>50800</xdr:colOff>
      <xdr:row>36</xdr:row>
      <xdr:rowOff>90785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6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139062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3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100391</xdr:rowOff>
    </xdr:from>
    <xdr:to>
      <xdr:col>50</xdr:col>
      <xdr:colOff>165100</xdr:colOff>
      <xdr:row>36</xdr:row>
      <xdr:rowOff>30541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0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21668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19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10277</xdr:rowOff>
    </xdr:from>
    <xdr:to>
      <xdr:col>46</xdr:col>
      <xdr:colOff>38100</xdr:colOff>
      <xdr:row>35</xdr:row>
      <xdr:rowOff>111877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01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128404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78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14773</xdr:rowOff>
    </xdr:from>
    <xdr:to>
      <xdr:col>41</xdr:col>
      <xdr:colOff>101600</xdr:colOff>
      <xdr:row>36</xdr:row>
      <xdr:rowOff>116373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18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107500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27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109832</xdr:rowOff>
    </xdr:from>
    <xdr:to>
      <xdr:col>36</xdr:col>
      <xdr:colOff>165100</xdr:colOff>
      <xdr:row>32</xdr:row>
      <xdr:rowOff>39982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42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31109</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51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25476</xdr:rowOff>
    </xdr:from>
    <xdr:to>
      <xdr:col>55</xdr:col>
      <xdr:colOff>0</xdr:colOff>
      <xdr:row>56</xdr:row>
      <xdr:rowOff>160465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626676"/>
          <a:ext cx="838200" cy="13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118711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7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160465</xdr:rowOff>
    </xdr:from>
    <xdr:to>
      <xdr:col>50</xdr:col>
      <xdr:colOff>114300</xdr:colOff>
      <xdr:row>57</xdr:row>
      <xdr:rowOff>74351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761665"/>
          <a:ext cx="889000" cy="8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74351</xdr:rowOff>
    </xdr:from>
    <xdr:to>
      <xdr:col>45</xdr:col>
      <xdr:colOff>177800</xdr:colOff>
      <xdr:row>57</xdr:row>
      <xdr:rowOff>99680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847001"/>
          <a:ext cx="8890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74092</xdr:rowOff>
    </xdr:from>
    <xdr:to>
      <xdr:col>41</xdr:col>
      <xdr:colOff>50800</xdr:colOff>
      <xdr:row>57</xdr:row>
      <xdr:rowOff>99680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675292"/>
          <a:ext cx="889000" cy="19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95745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146126</xdr:rowOff>
    </xdr:from>
    <xdr:to>
      <xdr:col>55</xdr:col>
      <xdr:colOff>50800</xdr:colOff>
      <xdr:row>56</xdr:row>
      <xdr:rowOff>76276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57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124553</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55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109665</xdr:rowOff>
    </xdr:from>
    <xdr:to>
      <xdr:col>50</xdr:col>
      <xdr:colOff>165100</xdr:colOff>
      <xdr:row>57</xdr:row>
      <xdr:rowOff>39815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7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30942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80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23551</xdr:rowOff>
    </xdr:from>
    <xdr:to>
      <xdr:col>46</xdr:col>
      <xdr:colOff>38100</xdr:colOff>
      <xdr:row>57</xdr:row>
      <xdr:rowOff>125151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79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116278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88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48880</xdr:rowOff>
    </xdr:from>
    <xdr:to>
      <xdr:col>41</xdr:col>
      <xdr:colOff>101600</xdr:colOff>
      <xdr:row>57</xdr:row>
      <xdr:rowOff>150480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2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141607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1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23292</xdr:rowOff>
    </xdr:from>
    <xdr:to>
      <xdr:col>36</xdr:col>
      <xdr:colOff>165100</xdr:colOff>
      <xdr:row>56</xdr:row>
      <xdr:rowOff>124892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62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116019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7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40160</xdr:rowOff>
    </xdr:from>
    <xdr:to>
      <xdr:col>55</xdr:col>
      <xdr:colOff>0</xdr:colOff>
      <xdr:row>78</xdr:row>
      <xdr:rowOff>85990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413260"/>
          <a:ext cx="838200" cy="45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85990</xdr:rowOff>
    </xdr:from>
    <xdr:to>
      <xdr:col>50</xdr:col>
      <xdr:colOff>114300</xdr:colOff>
      <xdr:row>78</xdr:row>
      <xdr:rowOff>112159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459090"/>
          <a:ext cx="889000" cy="2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66918</xdr:rowOff>
    </xdr:from>
    <xdr:to>
      <xdr:col>45</xdr:col>
      <xdr:colOff>177800</xdr:colOff>
      <xdr:row>78</xdr:row>
      <xdr:rowOff>112159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440018"/>
          <a:ext cx="889000" cy="4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88145</xdr:rowOff>
    </xdr:from>
    <xdr:to>
      <xdr:col>41</xdr:col>
      <xdr:colOff>50800</xdr:colOff>
      <xdr:row>78</xdr:row>
      <xdr:rowOff>66918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289795"/>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78322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160810</xdr:rowOff>
    </xdr:from>
    <xdr:to>
      <xdr:col>55</xdr:col>
      <xdr:colOff>50800</xdr:colOff>
      <xdr:row>78</xdr:row>
      <xdr:rowOff>90960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36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139237</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4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35190</xdr:rowOff>
    </xdr:from>
    <xdr:to>
      <xdr:col>50</xdr:col>
      <xdr:colOff>165100</xdr:colOff>
      <xdr:row>78</xdr:row>
      <xdr:rowOff>136790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0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127917</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50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61359</xdr:rowOff>
    </xdr:from>
    <xdr:to>
      <xdr:col>46</xdr:col>
      <xdr:colOff>38100</xdr:colOff>
      <xdr:row>78</xdr:row>
      <xdr:rowOff>162959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3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154086</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35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16118</xdr:rowOff>
    </xdr:from>
    <xdr:to>
      <xdr:col>41</xdr:col>
      <xdr:colOff>101600</xdr:colOff>
      <xdr:row>78</xdr:row>
      <xdr:rowOff>117718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8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108845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48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37345</xdr:rowOff>
    </xdr:from>
    <xdr:to>
      <xdr:col>36</xdr:col>
      <xdr:colOff>165100</xdr:colOff>
      <xdr:row>77</xdr:row>
      <xdr:rowOff>138945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155472</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0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114795</xdr:rowOff>
    </xdr:from>
    <xdr:to>
      <xdr:col>55</xdr:col>
      <xdr:colOff>0</xdr:colOff>
      <xdr:row>96</xdr:row>
      <xdr:rowOff>157327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573995"/>
          <a:ext cx="838200" cy="42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133239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49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157327</xdr:rowOff>
    </xdr:from>
    <xdr:to>
      <xdr:col>50</xdr:col>
      <xdr:colOff>114300</xdr:colOff>
      <xdr:row>97</xdr:row>
      <xdr:rowOff>87249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616527"/>
          <a:ext cx="889000" cy="10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87249</xdr:rowOff>
    </xdr:from>
    <xdr:to>
      <xdr:col>45</xdr:col>
      <xdr:colOff>177800</xdr:colOff>
      <xdr:row>98</xdr:row>
      <xdr:rowOff>13055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717899"/>
          <a:ext cx="889000" cy="9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110659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146532</xdr:rowOff>
    </xdr:from>
    <xdr:to>
      <xdr:col>41</xdr:col>
      <xdr:colOff>50800</xdr:colOff>
      <xdr:row>98</xdr:row>
      <xdr:rowOff>13055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77182"/>
          <a:ext cx="889000" cy="3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76103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63995</xdr:rowOff>
    </xdr:from>
    <xdr:to>
      <xdr:col>55</xdr:col>
      <xdr:colOff>50800</xdr:colOff>
      <xdr:row>96</xdr:row>
      <xdr:rowOff>165595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2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42422</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0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106527</xdr:rowOff>
    </xdr:from>
    <xdr:to>
      <xdr:col>50</xdr:col>
      <xdr:colOff>165100</xdr:colOff>
      <xdr:row>97</xdr:row>
      <xdr:rowOff>36677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6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27804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65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36449</xdr:rowOff>
    </xdr:from>
    <xdr:to>
      <xdr:col>46</xdr:col>
      <xdr:colOff>38100</xdr:colOff>
      <xdr:row>97</xdr:row>
      <xdr:rowOff>138049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66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129176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75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133705</xdr:rowOff>
    </xdr:from>
    <xdr:to>
      <xdr:col>41</xdr:col>
      <xdr:colOff>101600</xdr:colOff>
      <xdr:row>98</xdr:row>
      <xdr:rowOff>63855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54982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5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95732</xdr:rowOff>
    </xdr:from>
    <xdr:to>
      <xdr:col>36</xdr:col>
      <xdr:colOff>165100</xdr:colOff>
      <xdr:row>98</xdr:row>
      <xdr:rowOff>25882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2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17009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1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59804</xdr:rowOff>
    </xdr:from>
    <xdr:to>
      <xdr:col>85</xdr:col>
      <xdr:colOff>127000</xdr:colOff>
      <xdr:row>32</xdr:row>
      <xdr:rowOff>41821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5374754"/>
          <a:ext cx="838200" cy="15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150004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93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59804</xdr:rowOff>
    </xdr:from>
    <xdr:to>
      <xdr:col>81</xdr:col>
      <xdr:colOff>50800</xdr:colOff>
      <xdr:row>33</xdr:row>
      <xdr:rowOff>131813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5374754"/>
          <a:ext cx="889000" cy="41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105389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62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131813</xdr:rowOff>
    </xdr:from>
    <xdr:to>
      <xdr:col>76</xdr:col>
      <xdr:colOff>114300</xdr:colOff>
      <xdr:row>35</xdr:row>
      <xdr:rowOff>65557</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5789663"/>
          <a:ext cx="889000" cy="27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125430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64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65557</xdr:rowOff>
    </xdr:from>
    <xdr:to>
      <xdr:col>71</xdr:col>
      <xdr:colOff>177800</xdr:colOff>
      <xdr:row>35</xdr:row>
      <xdr:rowOff>102286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066307"/>
          <a:ext cx="8890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102646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6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12196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52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162471</xdr:rowOff>
    </xdr:from>
    <xdr:to>
      <xdr:col>85</xdr:col>
      <xdr:colOff>177800</xdr:colOff>
      <xdr:row>32</xdr:row>
      <xdr:rowOff>92621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547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13898</xdr:rowOff>
    </xdr:from>
    <xdr:ext cx="534377"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5328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9004</xdr:rowOff>
    </xdr:from>
    <xdr:to>
      <xdr:col>81</xdr:col>
      <xdr:colOff>101600</xdr:colOff>
      <xdr:row>31</xdr:row>
      <xdr:rowOff>110604</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532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127131</xdr:rowOff>
    </xdr:from>
    <xdr:ext cx="534377"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14111" y="509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81013</xdr:rowOff>
    </xdr:from>
    <xdr:to>
      <xdr:col>76</xdr:col>
      <xdr:colOff>165100</xdr:colOff>
      <xdr:row>34</xdr:row>
      <xdr:rowOff>11163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573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27690</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325111" y="551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14757</xdr:rowOff>
    </xdr:from>
    <xdr:to>
      <xdr:col>72</xdr:col>
      <xdr:colOff>38100</xdr:colOff>
      <xdr:row>35</xdr:row>
      <xdr:rowOff>116357</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0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132884</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36111" y="57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51486</xdr:rowOff>
    </xdr:from>
    <xdr:to>
      <xdr:col>67</xdr:col>
      <xdr:colOff>101600</xdr:colOff>
      <xdr:row>35</xdr:row>
      <xdr:rowOff>153086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05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169613</xdr:rowOff>
    </xdr:from>
    <xdr:ext cx="534377"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47111" y="58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46024</xdr:rowOff>
    </xdr:from>
    <xdr:to>
      <xdr:col>85</xdr:col>
      <xdr:colOff>127000</xdr:colOff>
      <xdr:row>77</xdr:row>
      <xdr:rowOff>118506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247674"/>
          <a:ext cx="838200" cy="7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149088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36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118506</xdr:rowOff>
    </xdr:from>
    <xdr:to>
      <xdr:col>81</xdr:col>
      <xdr:colOff>50800</xdr:colOff>
      <xdr:row>77</xdr:row>
      <xdr:rowOff>158102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320156"/>
          <a:ext cx="889000" cy="3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71287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75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158102</xdr:rowOff>
    </xdr:from>
    <xdr:to>
      <xdr:col>76</xdr:col>
      <xdr:colOff>114300</xdr:colOff>
      <xdr:row>78</xdr:row>
      <xdr:rowOff>25628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359752"/>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89641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77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25628</xdr:rowOff>
    </xdr:from>
    <xdr:to>
      <xdr:col>71</xdr:col>
      <xdr:colOff>177800</xdr:colOff>
      <xdr:row>78</xdr:row>
      <xdr:rowOff>40847</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98728"/>
          <a:ext cx="889000" cy="1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97152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7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111390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166674</xdr:rowOff>
    </xdr:from>
    <xdr:to>
      <xdr:col>85</xdr:col>
      <xdr:colOff>177800</xdr:colOff>
      <xdr:row>77</xdr:row>
      <xdr:rowOff>96824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19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145101</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17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67706</xdr:rowOff>
    </xdr:from>
    <xdr:to>
      <xdr:col>81</xdr:col>
      <xdr:colOff>101600</xdr:colOff>
      <xdr:row>77</xdr:row>
      <xdr:rowOff>169306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26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160433</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36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107302</xdr:rowOff>
    </xdr:from>
    <xdr:to>
      <xdr:col>76</xdr:col>
      <xdr:colOff>165100</xdr:colOff>
      <xdr:row>78</xdr:row>
      <xdr:rowOff>37452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0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28579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40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146278</xdr:rowOff>
    </xdr:from>
    <xdr:to>
      <xdr:col>72</xdr:col>
      <xdr:colOff>38100</xdr:colOff>
      <xdr:row>78</xdr:row>
      <xdr:rowOff>76428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4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67555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4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161497</xdr:rowOff>
    </xdr:from>
    <xdr:to>
      <xdr:col>67</xdr:col>
      <xdr:colOff>101600</xdr:colOff>
      <xdr:row>78</xdr:row>
      <xdr:rowOff>91647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6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82774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45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73113</xdr:rowOff>
    </xdr:from>
    <xdr:to>
      <xdr:col>85</xdr:col>
      <xdr:colOff>127000</xdr:colOff>
      <xdr:row>98</xdr:row>
      <xdr:rowOff>77118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703763"/>
          <a:ext cx="838200" cy="17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36108</xdr:rowOff>
    </xdr:from>
    <xdr:to>
      <xdr:col>81</xdr:col>
      <xdr:colOff>50800</xdr:colOff>
      <xdr:row>98</xdr:row>
      <xdr:rowOff>77118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495308"/>
          <a:ext cx="889000" cy="38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36108</xdr:rowOff>
    </xdr:from>
    <xdr:to>
      <xdr:col>76</xdr:col>
      <xdr:colOff>114300</xdr:colOff>
      <xdr:row>96</xdr:row>
      <xdr:rowOff>66283</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495308"/>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66283</xdr:rowOff>
    </xdr:from>
    <xdr:to>
      <xdr:col>71</xdr:col>
      <xdr:colOff>177800</xdr:colOff>
      <xdr:row>97</xdr:row>
      <xdr:rowOff>156763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525483"/>
          <a:ext cx="889000" cy="26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86794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71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22313</xdr:rowOff>
    </xdr:from>
    <xdr:to>
      <xdr:col>85</xdr:col>
      <xdr:colOff>177800</xdr:colOff>
      <xdr:row>97</xdr:row>
      <xdr:rowOff>123913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65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740</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6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26318</xdr:rowOff>
    </xdr:from>
    <xdr:to>
      <xdr:col>81</xdr:col>
      <xdr:colOff>101600</xdr:colOff>
      <xdr:row>98</xdr:row>
      <xdr:rowOff>127918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82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119045</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46428" y="1692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156758</xdr:rowOff>
    </xdr:from>
    <xdr:to>
      <xdr:col>76</xdr:col>
      <xdr:colOff>165100</xdr:colOff>
      <xdr:row>96</xdr:row>
      <xdr:rowOff>86908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44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103435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219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15483</xdr:rowOff>
    </xdr:from>
    <xdr:to>
      <xdr:col>72</xdr:col>
      <xdr:colOff>38100</xdr:colOff>
      <xdr:row>96</xdr:row>
      <xdr:rowOff>117083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47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133610</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24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105963</xdr:rowOff>
    </xdr:from>
    <xdr:to>
      <xdr:col>67</xdr:col>
      <xdr:colOff>101600</xdr:colOff>
      <xdr:row>98</xdr:row>
      <xdr:rowOff>36113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73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27240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82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52146</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709996"/>
          <a:ext cx="1269" cy="107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170273</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48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52146</xdr:rowOff>
    </xdr:from>
    <xdr:to>
      <xdr:col>116</xdr:col>
      <xdr:colOff>152400</xdr:colOff>
      <xdr:row>33</xdr:row>
      <xdr:rowOff>52146</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709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16583</xdr:rowOff>
    </xdr:from>
    <xdr:to>
      <xdr:col>116</xdr:col>
      <xdr:colOff>63500</xdr:colOff>
      <xdr:row>36</xdr:row>
      <xdr:rowOff>57534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5331533"/>
          <a:ext cx="838200" cy="898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31273</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546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52846</xdr:rowOff>
    </xdr:from>
    <xdr:to>
      <xdr:col>116</xdr:col>
      <xdr:colOff>114300</xdr:colOff>
      <xdr:row>38</xdr:row>
      <xdr:rowOff>154446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67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16583</xdr:rowOff>
    </xdr:from>
    <xdr:to>
      <xdr:col>111</xdr:col>
      <xdr:colOff>177800</xdr:colOff>
      <xdr:row>35</xdr:row>
      <xdr:rowOff>73537</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5331533"/>
          <a:ext cx="889000" cy="74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34722</xdr:rowOff>
    </xdr:from>
    <xdr:to>
      <xdr:col>112</xdr:col>
      <xdr:colOff>38100</xdr:colOff>
      <xdr:row>38</xdr:row>
      <xdr:rowOff>136322</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127449</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4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88004</xdr:rowOff>
    </xdr:from>
    <xdr:to>
      <xdr:col>107</xdr:col>
      <xdr:colOff>50800</xdr:colOff>
      <xdr:row>35</xdr:row>
      <xdr:rowOff>73537</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5917304"/>
          <a:ext cx="889000" cy="15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36844</xdr:rowOff>
    </xdr:from>
    <xdr:to>
      <xdr:col>107</xdr:col>
      <xdr:colOff>101600</xdr:colOff>
      <xdr:row>38</xdr:row>
      <xdr:rowOff>138444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129571</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4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88004</xdr:rowOff>
    </xdr:from>
    <xdr:to>
      <xdr:col>102</xdr:col>
      <xdr:colOff>114300</xdr:colOff>
      <xdr:row>36</xdr:row>
      <xdr:rowOff>167295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5917304"/>
          <a:ext cx="889000" cy="42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53239</xdr:rowOff>
    </xdr:from>
    <xdr:to>
      <xdr:col>102</xdr:col>
      <xdr:colOff>165100</xdr:colOff>
      <xdr:row>38</xdr:row>
      <xdr:rowOff>154839</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145966</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6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69469</xdr:rowOff>
    </xdr:from>
    <xdr:to>
      <xdr:col>98</xdr:col>
      <xdr:colOff>38100</xdr:colOff>
      <xdr:row>38</xdr:row>
      <xdr:rowOff>171069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162196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67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6734</xdr:rowOff>
    </xdr:from>
    <xdr:to>
      <xdr:col>116</xdr:col>
      <xdr:colOff>114300</xdr:colOff>
      <xdr:row>36</xdr:row>
      <xdr:rowOff>108334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17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29611</xdr:rowOff>
    </xdr:from>
    <xdr:ext cx="534377"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030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137233</xdr:rowOff>
    </xdr:from>
    <xdr:to>
      <xdr:col>112</xdr:col>
      <xdr:colOff>38100</xdr:colOff>
      <xdr:row>31</xdr:row>
      <xdr:rowOff>67383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52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83910</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56111" y="505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22737</xdr:rowOff>
    </xdr:from>
    <xdr:to>
      <xdr:col>107</xdr:col>
      <xdr:colOff>101600</xdr:colOff>
      <xdr:row>35</xdr:row>
      <xdr:rowOff>124337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02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140864</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67111" y="579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37204</xdr:rowOff>
    </xdr:from>
    <xdr:to>
      <xdr:col>102</xdr:col>
      <xdr:colOff>165100</xdr:colOff>
      <xdr:row>34</xdr:row>
      <xdr:rowOff>138804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586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32</xdr:row>
      <xdr:rowOff>155331</xdr:rowOff>
    </xdr:from>
    <xdr:ext cx="534377"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278111" y="564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116495</xdr:rowOff>
    </xdr:from>
    <xdr:to>
      <xdr:col>98</xdr:col>
      <xdr:colOff>38100</xdr:colOff>
      <xdr:row>37</xdr:row>
      <xdr:rowOff>46645</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28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63172</xdr:rowOff>
    </xdr:from>
    <xdr:ext cx="534377"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389111" y="606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156845</xdr:rowOff>
    </xdr:from>
    <xdr:to>
      <xdr:col>116</xdr:col>
      <xdr:colOff>63500</xdr:colOff>
      <xdr:row>57</xdr:row>
      <xdr:rowOff>60795</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9586595"/>
          <a:ext cx="838200" cy="24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121010</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93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156845</xdr:rowOff>
    </xdr:from>
    <xdr:to>
      <xdr:col>111</xdr:col>
      <xdr:colOff>177800</xdr:colOff>
      <xdr:row>57</xdr:row>
      <xdr:rowOff>73901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0434300" y="9586595"/>
          <a:ext cx="889000" cy="25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44886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98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73901</xdr:rowOff>
    </xdr:from>
    <xdr:to>
      <xdr:col>107</xdr:col>
      <xdr:colOff>50800</xdr:colOff>
      <xdr:row>57</xdr:row>
      <xdr:rowOff>76950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9545300" y="9846551"/>
          <a:ext cx="8890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59517</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76950</xdr:rowOff>
    </xdr:from>
    <xdr:to>
      <xdr:col>102</xdr:col>
      <xdr:colOff>114300</xdr:colOff>
      <xdr:row>57</xdr:row>
      <xdr:rowOff>77559</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8656300" y="9849600"/>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27588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31361</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9995</xdr:rowOff>
    </xdr:from>
    <xdr:to>
      <xdr:col>116</xdr:col>
      <xdr:colOff>114300</xdr:colOff>
      <xdr:row>57</xdr:row>
      <xdr:rowOff>111595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978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32872</xdr:rowOff>
    </xdr:from>
    <xdr:ext cx="469744"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63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106045</xdr:rowOff>
    </xdr:from>
    <xdr:to>
      <xdr:col>112</xdr:col>
      <xdr:colOff>38100</xdr:colOff>
      <xdr:row>56</xdr:row>
      <xdr:rowOff>36195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953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52722</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056111" y="931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23101</xdr:rowOff>
    </xdr:from>
    <xdr:to>
      <xdr:col>107</xdr:col>
      <xdr:colOff>101600</xdr:colOff>
      <xdr:row>57</xdr:row>
      <xdr:rowOff>124701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979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141228</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99428" y="957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26150</xdr:rowOff>
    </xdr:from>
    <xdr:to>
      <xdr:col>102</xdr:col>
      <xdr:colOff>165100</xdr:colOff>
      <xdr:row>57</xdr:row>
      <xdr:rowOff>127750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97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144277</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10428" y="957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26759</xdr:rowOff>
    </xdr:from>
    <xdr:to>
      <xdr:col>98</xdr:col>
      <xdr:colOff>38100</xdr:colOff>
      <xdr:row>57</xdr:row>
      <xdr:rowOff>128359</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97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144886</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21428" y="95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132362</xdr:rowOff>
    </xdr:from>
    <xdr:to>
      <xdr:col>116</xdr:col>
      <xdr:colOff>63500</xdr:colOff>
      <xdr:row>74</xdr:row>
      <xdr:rowOff>150719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819662"/>
          <a:ext cx="838200" cy="1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150719</xdr:rowOff>
    </xdr:from>
    <xdr:to>
      <xdr:col>111</xdr:col>
      <xdr:colOff>177800</xdr:colOff>
      <xdr:row>75</xdr:row>
      <xdr:rowOff>29241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838019"/>
          <a:ext cx="889000" cy="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29241</xdr:rowOff>
    </xdr:from>
    <xdr:to>
      <xdr:col>107</xdr:col>
      <xdr:colOff>50800</xdr:colOff>
      <xdr:row>75</xdr:row>
      <xdr:rowOff>45448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887991"/>
          <a:ext cx="889000" cy="1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45448</xdr:rowOff>
    </xdr:from>
    <xdr:to>
      <xdr:col>102</xdr:col>
      <xdr:colOff>114300</xdr:colOff>
      <xdr:row>75</xdr:row>
      <xdr:rowOff>74481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904198"/>
          <a:ext cx="889000" cy="2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81562</xdr:rowOff>
    </xdr:from>
    <xdr:to>
      <xdr:col>116</xdr:col>
      <xdr:colOff>114300</xdr:colOff>
      <xdr:row>75</xdr:row>
      <xdr:rowOff>11712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6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104439</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99919</xdr:rowOff>
    </xdr:from>
    <xdr:to>
      <xdr:col>112</xdr:col>
      <xdr:colOff>38100</xdr:colOff>
      <xdr:row>75</xdr:row>
      <xdr:rowOff>30069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78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46596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56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149891</xdr:rowOff>
    </xdr:from>
    <xdr:to>
      <xdr:col>107</xdr:col>
      <xdr:colOff>101600</xdr:colOff>
      <xdr:row>75</xdr:row>
      <xdr:rowOff>80041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8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96568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61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166098</xdr:rowOff>
    </xdr:from>
    <xdr:to>
      <xdr:col>102</xdr:col>
      <xdr:colOff>165100</xdr:colOff>
      <xdr:row>75</xdr:row>
      <xdr:rowOff>96248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85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112775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62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23681</xdr:rowOff>
    </xdr:from>
    <xdr:to>
      <xdr:col>98</xdr:col>
      <xdr:colOff>38100</xdr:colOff>
      <xdr:row>75</xdr:row>
      <xdr:rowOff>125281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88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141808</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65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608,547</a:t>
          </a:r>
          <a:r>
            <a:rPr kumimoji="1" lang="ja-JP" altLang="en-US" sz="1300">
              <a:latin typeface="ＭＳ Ｐゴシック" panose="020B0600070205080204" pitchFamily="50" charset="-128"/>
              <a:ea typeface="ＭＳ Ｐゴシック" panose="020B0600070205080204" pitchFamily="50" charset="-128"/>
            </a:rPr>
            <a:t>円となっており、類似団体を上回っている。人件費・扶助費・公債費の合計である義務的経費は、</a:t>
          </a:r>
          <a:r>
            <a:rPr kumimoji="1" lang="en-US" altLang="ja-JP" sz="1300">
              <a:latin typeface="ＭＳ Ｐゴシック" panose="020B0600070205080204" pitchFamily="50" charset="-128"/>
              <a:ea typeface="ＭＳ Ｐゴシック" panose="020B0600070205080204" pitchFamily="50" charset="-128"/>
            </a:rPr>
            <a:t>237,339</a:t>
          </a:r>
          <a:r>
            <a:rPr kumimoji="1" lang="ja-JP" altLang="en-US" sz="1300">
              <a:latin typeface="ＭＳ Ｐゴシック" panose="020B0600070205080204" pitchFamily="50" charset="-128"/>
              <a:ea typeface="ＭＳ Ｐゴシック" panose="020B0600070205080204" pitchFamily="50" charset="-128"/>
            </a:rPr>
            <a:t>円であり、類似団体の平均である</a:t>
          </a:r>
          <a:r>
            <a:rPr kumimoji="1" lang="en-US" altLang="ja-JP" sz="1300">
              <a:latin typeface="ＭＳ Ｐゴシック" panose="020B0600070205080204" pitchFamily="50" charset="-128"/>
              <a:ea typeface="ＭＳ Ｐゴシック" panose="020B0600070205080204" pitchFamily="50" charset="-128"/>
            </a:rPr>
            <a:t>264,440</a:t>
          </a:r>
          <a:r>
            <a:rPr kumimoji="1" lang="ja-JP" altLang="en-US" sz="1300">
              <a:latin typeface="ＭＳ Ｐゴシック" panose="020B0600070205080204" pitchFamily="50" charset="-128"/>
              <a:ea typeface="ＭＳ Ｐゴシック" panose="020B0600070205080204" pitchFamily="50" charset="-128"/>
            </a:rPr>
            <a:t>円を下回っている。</a:t>
          </a:r>
        </a:p>
        <a:p>
          <a:r>
            <a:rPr kumimoji="1" lang="ja-JP" altLang="en-US" sz="1300">
              <a:latin typeface="ＭＳ Ｐゴシック" panose="020B0600070205080204" pitchFamily="50" charset="-128"/>
              <a:ea typeface="ＭＳ Ｐゴシック" panose="020B0600070205080204" pitchFamily="50" charset="-128"/>
            </a:rPr>
            <a:t>　類似団体との比較では、災害復旧費、投資及び出資金が大きく上回っている。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投資及び出資金については、令和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年度は、その公債費に充てるための出資金が新たに発生したため、一時的に増加した。</a:t>
          </a:r>
        </a:p>
        <a:p>
          <a:r>
            <a:rPr kumimoji="1" lang="ja-JP" altLang="en-US" sz="1300">
              <a:latin typeface="ＭＳ Ｐゴシック" panose="020B0600070205080204" pitchFamily="50" charset="-128"/>
              <a:ea typeface="ＭＳ Ｐゴシック" panose="020B0600070205080204" pitchFamily="50" charset="-128"/>
            </a:rPr>
            <a:t>　災害復旧費については、令和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月に発生した福島県沖地震による災害復旧事業を実施したため、類似団体の平均より高い水準にある。</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事業など普通建設事業費の増加が見込まれており、それらに伴いその財源となる地方債の発行が増加するため、公債費の増加が見込まれるところである。公共施設の長寿命化事業については、公共施設等総合管理計画に基づき、計画的なマネジメント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30,569
30,245
286.48
19,241,050
18,602,674
531,135
9,890,184
10,328,073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129794</xdr:rowOff>
    </xdr:from>
    <xdr:to>
      <xdr:col>24</xdr:col>
      <xdr:colOff>63500</xdr:colOff>
      <xdr:row>35</xdr:row>
      <xdr:rowOff>163893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30544"/>
          <a:ext cx="838200" cy="3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129430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30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163893</xdr:rowOff>
    </xdr:from>
    <xdr:to>
      <xdr:col>19</xdr:col>
      <xdr:colOff>177800</xdr:colOff>
      <xdr:row>35</xdr:row>
      <xdr:rowOff>167513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64643"/>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97426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166560</xdr:rowOff>
    </xdr:from>
    <xdr:to>
      <xdr:col>15</xdr:col>
      <xdr:colOff>50800</xdr:colOff>
      <xdr:row>35</xdr:row>
      <xdr:rowOff>167513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67310"/>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107713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154368</xdr:rowOff>
    </xdr:from>
    <xdr:to>
      <xdr:col>10</xdr:col>
      <xdr:colOff>114300</xdr:colOff>
      <xdr:row>35</xdr:row>
      <xdr:rowOff>166560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55118"/>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101617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78994</xdr:rowOff>
    </xdr:from>
    <xdr:to>
      <xdr:col>24</xdr:col>
      <xdr:colOff>114300</xdr:colOff>
      <xdr:row>36</xdr:row>
      <xdr:rowOff>9144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7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101871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3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113093</xdr:rowOff>
    </xdr:from>
    <xdr:to>
      <xdr:col>20</xdr:col>
      <xdr:colOff>38100</xdr:colOff>
      <xdr:row>36</xdr:row>
      <xdr:rowOff>43243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59770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8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116713</xdr:rowOff>
    </xdr:from>
    <xdr:to>
      <xdr:col>15</xdr:col>
      <xdr:colOff>101600</xdr:colOff>
      <xdr:row>36</xdr:row>
      <xdr:rowOff>46863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63390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9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115760</xdr:rowOff>
    </xdr:from>
    <xdr:to>
      <xdr:col>10</xdr:col>
      <xdr:colOff>165100</xdr:colOff>
      <xdr:row>36</xdr:row>
      <xdr:rowOff>45910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1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62437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91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103568</xdr:rowOff>
    </xdr:from>
    <xdr:to>
      <xdr:col>6</xdr:col>
      <xdr:colOff>38100</xdr:colOff>
      <xdr:row>36</xdr:row>
      <xdr:rowOff>33718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0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50245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79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50657</xdr:rowOff>
    </xdr:from>
    <xdr:to>
      <xdr:col>24</xdr:col>
      <xdr:colOff>63500</xdr:colOff>
      <xdr:row>57</xdr:row>
      <xdr:rowOff>56245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23307"/>
          <a:ext cx="838200" cy="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141484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71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133993</xdr:rowOff>
    </xdr:from>
    <xdr:to>
      <xdr:col>19</xdr:col>
      <xdr:colOff>177800</xdr:colOff>
      <xdr:row>57</xdr:row>
      <xdr:rowOff>56245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35193"/>
          <a:ext cx="889000" cy="9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133993</xdr:rowOff>
    </xdr:from>
    <xdr:to>
      <xdr:col>15</xdr:col>
      <xdr:colOff>50800</xdr:colOff>
      <xdr:row>56</xdr:row>
      <xdr:rowOff>140016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35193"/>
          <a:ext cx="889000" cy="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38552</xdr:rowOff>
    </xdr:from>
    <xdr:to>
      <xdr:col>10</xdr:col>
      <xdr:colOff>114300</xdr:colOff>
      <xdr:row>56</xdr:row>
      <xdr:rowOff>140016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68302"/>
          <a:ext cx="889000" cy="27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86639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171307</xdr:rowOff>
    </xdr:from>
    <xdr:to>
      <xdr:col>24</xdr:col>
      <xdr:colOff>114300</xdr:colOff>
      <xdr:row>57</xdr:row>
      <xdr:rowOff>101457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149734</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5445</xdr:rowOff>
    </xdr:from>
    <xdr:to>
      <xdr:col>20</xdr:col>
      <xdr:colOff>38100</xdr:colOff>
      <xdr:row>57</xdr:row>
      <xdr:rowOff>107045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98172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7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83193</xdr:rowOff>
    </xdr:from>
    <xdr:to>
      <xdr:col>15</xdr:col>
      <xdr:colOff>101600</xdr:colOff>
      <xdr:row>57</xdr:row>
      <xdr:rowOff>13343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8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29870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5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89216</xdr:rowOff>
    </xdr:from>
    <xdr:to>
      <xdr:col>10</xdr:col>
      <xdr:colOff>165100</xdr:colOff>
      <xdr:row>57</xdr:row>
      <xdr:rowOff>19366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9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35893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65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159202</xdr:rowOff>
    </xdr:from>
    <xdr:to>
      <xdr:col>6</xdr:col>
      <xdr:colOff>38100</xdr:colOff>
      <xdr:row>55</xdr:row>
      <xdr:rowOff>89352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41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80479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1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72524</xdr:rowOff>
    </xdr:from>
    <xdr:to>
      <xdr:col>24</xdr:col>
      <xdr:colOff>63500</xdr:colOff>
      <xdr:row>77</xdr:row>
      <xdr:rowOff>132395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74174"/>
          <a:ext cx="838200" cy="5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109839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68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132395</xdr:rowOff>
    </xdr:from>
    <xdr:to>
      <xdr:col>19</xdr:col>
      <xdr:colOff>177800</xdr:colOff>
      <xdr:row>78</xdr:row>
      <xdr:rowOff>57796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34045"/>
          <a:ext cx="889000" cy="9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145000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0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4063</xdr:rowOff>
    </xdr:from>
    <xdr:to>
      <xdr:col>15</xdr:col>
      <xdr:colOff>50800</xdr:colOff>
      <xdr:row>78</xdr:row>
      <xdr:rowOff>57796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77163"/>
          <a:ext cx="889000" cy="5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93456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23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4063</xdr:rowOff>
    </xdr:from>
    <xdr:to>
      <xdr:col>10</xdr:col>
      <xdr:colOff>114300</xdr:colOff>
      <xdr:row>79</xdr:row>
      <xdr:rowOff>26510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77163"/>
          <a:ext cx="889000" cy="19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162842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91095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92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21724</xdr:rowOff>
    </xdr:from>
    <xdr:to>
      <xdr:col>24</xdr:col>
      <xdr:colOff>114300</xdr:colOff>
      <xdr:row>77</xdr:row>
      <xdr:rowOff>123324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2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01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81595</xdr:rowOff>
    </xdr:from>
    <xdr:to>
      <xdr:col>20</xdr:col>
      <xdr:colOff>38100</xdr:colOff>
      <xdr:row>78</xdr:row>
      <xdr:rowOff>11745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8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2872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75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6996</xdr:rowOff>
    </xdr:from>
    <xdr:to>
      <xdr:col>15</xdr:col>
      <xdr:colOff>101600</xdr:colOff>
      <xdr:row>78</xdr:row>
      <xdr:rowOff>108596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8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99723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72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124713</xdr:rowOff>
    </xdr:from>
    <xdr:to>
      <xdr:col>10</xdr:col>
      <xdr:colOff>165100</xdr:colOff>
      <xdr:row>78</xdr:row>
      <xdr:rowOff>54863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2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45990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19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147160</xdr:rowOff>
    </xdr:from>
    <xdr:to>
      <xdr:col>6</xdr:col>
      <xdr:colOff>38100</xdr:colOff>
      <xdr:row>79</xdr:row>
      <xdr:rowOff>77310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52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68437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612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119926</xdr:rowOff>
    </xdr:from>
    <xdr:to>
      <xdr:col>24</xdr:col>
      <xdr:colOff>63500</xdr:colOff>
      <xdr:row>96</xdr:row>
      <xdr:rowOff>109562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064776"/>
          <a:ext cx="838200" cy="50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119926</xdr:rowOff>
    </xdr:from>
    <xdr:to>
      <xdr:col>19</xdr:col>
      <xdr:colOff>177800</xdr:colOff>
      <xdr:row>94</xdr:row>
      <xdr:rowOff>18135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064776"/>
          <a:ext cx="889000" cy="6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18135</xdr:rowOff>
    </xdr:from>
    <xdr:to>
      <xdr:col>15</xdr:col>
      <xdr:colOff>50800</xdr:colOff>
      <xdr:row>95</xdr:row>
      <xdr:rowOff>148831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134435"/>
          <a:ext cx="889000" cy="302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148831</xdr:rowOff>
    </xdr:from>
    <xdr:to>
      <xdr:col>10</xdr:col>
      <xdr:colOff>114300</xdr:colOff>
      <xdr:row>97</xdr:row>
      <xdr:rowOff>84989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436581"/>
          <a:ext cx="889000" cy="27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58762</xdr:rowOff>
    </xdr:from>
    <xdr:to>
      <xdr:col>24</xdr:col>
      <xdr:colOff>114300</xdr:colOff>
      <xdr:row>96</xdr:row>
      <xdr:rowOff>160362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1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81639</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369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69126</xdr:rowOff>
    </xdr:from>
    <xdr:to>
      <xdr:col>20</xdr:col>
      <xdr:colOff>38100</xdr:colOff>
      <xdr:row>93</xdr:row>
      <xdr:rowOff>170726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01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15803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5789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138785</xdr:rowOff>
    </xdr:from>
    <xdr:to>
      <xdr:col>15</xdr:col>
      <xdr:colOff>101600</xdr:colOff>
      <xdr:row>94</xdr:row>
      <xdr:rowOff>68935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08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85462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85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98031</xdr:rowOff>
    </xdr:from>
    <xdr:to>
      <xdr:col>10</xdr:col>
      <xdr:colOff>165100</xdr:colOff>
      <xdr:row>96</xdr:row>
      <xdr:rowOff>28181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3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44708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1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34189</xdr:rowOff>
    </xdr:from>
    <xdr:to>
      <xdr:col>6</xdr:col>
      <xdr:colOff>38100</xdr:colOff>
      <xdr:row>97</xdr:row>
      <xdr:rowOff>135789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152316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44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88102</xdr:rowOff>
    </xdr:from>
    <xdr:to>
      <xdr:col>55</xdr:col>
      <xdr:colOff>0</xdr:colOff>
      <xdr:row>39</xdr:row>
      <xdr:rowOff>88102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774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88102</xdr:rowOff>
    </xdr:from>
    <xdr:to>
      <xdr:col>50</xdr:col>
      <xdr:colOff>114300</xdr:colOff>
      <xdr:row>39</xdr:row>
      <xdr:rowOff>88428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74652"/>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85162</xdr:rowOff>
    </xdr:from>
    <xdr:to>
      <xdr:col>45</xdr:col>
      <xdr:colOff>177800</xdr:colOff>
      <xdr:row>39</xdr:row>
      <xdr:rowOff>88428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71712"/>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65568</xdr:rowOff>
    </xdr:from>
    <xdr:to>
      <xdr:col>41</xdr:col>
      <xdr:colOff>50800</xdr:colOff>
      <xdr:row>39</xdr:row>
      <xdr:rowOff>85162</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75211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37302</xdr:rowOff>
    </xdr:from>
    <xdr:to>
      <xdr:col>55</xdr:col>
      <xdr:colOff>50800</xdr:colOff>
      <xdr:row>39</xdr:row>
      <xdr:rowOff>138902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7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123679</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638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37302</xdr:rowOff>
    </xdr:from>
    <xdr:to>
      <xdr:col>50</xdr:col>
      <xdr:colOff>165100</xdr:colOff>
      <xdr:row>39</xdr:row>
      <xdr:rowOff>138902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7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130029</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816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37628</xdr:rowOff>
    </xdr:from>
    <xdr:to>
      <xdr:col>46</xdr:col>
      <xdr:colOff>38100</xdr:colOff>
      <xdr:row>39</xdr:row>
      <xdr:rowOff>139228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72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130355</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8169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34362</xdr:rowOff>
    </xdr:from>
    <xdr:to>
      <xdr:col>41</xdr:col>
      <xdr:colOff>101600</xdr:colOff>
      <xdr:row>39</xdr:row>
      <xdr:rowOff>135962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127089</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04333" y="681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14768</xdr:rowOff>
    </xdr:from>
    <xdr:to>
      <xdr:col>36</xdr:col>
      <xdr:colOff>165100</xdr:colOff>
      <xdr:row>39</xdr:row>
      <xdr:rowOff>116368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70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107495</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94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151549</xdr:rowOff>
    </xdr:from>
    <xdr:to>
      <xdr:col>55</xdr:col>
      <xdr:colOff>0</xdr:colOff>
      <xdr:row>57</xdr:row>
      <xdr:rowOff>164979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924199"/>
          <a:ext cx="838200" cy="1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120235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146120</xdr:rowOff>
    </xdr:from>
    <xdr:to>
      <xdr:col>50</xdr:col>
      <xdr:colOff>114300</xdr:colOff>
      <xdr:row>57</xdr:row>
      <xdr:rowOff>164979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918770"/>
          <a:ext cx="8890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130061</xdr:rowOff>
    </xdr:from>
    <xdr:to>
      <xdr:col>45</xdr:col>
      <xdr:colOff>177800</xdr:colOff>
      <xdr:row>57</xdr:row>
      <xdr:rowOff>146120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902711"/>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41121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85884</xdr:rowOff>
    </xdr:from>
    <xdr:to>
      <xdr:col>41</xdr:col>
      <xdr:colOff>50800</xdr:colOff>
      <xdr:row>57</xdr:row>
      <xdr:rowOff>130061</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858534"/>
          <a:ext cx="8890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60304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100749</xdr:rowOff>
    </xdr:from>
    <xdr:to>
      <xdr:col>55</xdr:col>
      <xdr:colOff>50800</xdr:colOff>
      <xdr:row>58</xdr:row>
      <xdr:rowOff>30899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87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79176</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85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114179</xdr:rowOff>
    </xdr:from>
    <xdr:to>
      <xdr:col>50</xdr:col>
      <xdr:colOff>165100</xdr:colOff>
      <xdr:row>58</xdr:row>
      <xdr:rowOff>44329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35456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97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95320</xdr:rowOff>
    </xdr:from>
    <xdr:to>
      <xdr:col>46</xdr:col>
      <xdr:colOff>38100</xdr:colOff>
      <xdr:row>58</xdr:row>
      <xdr:rowOff>25470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6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16597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96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79261</xdr:rowOff>
    </xdr:from>
    <xdr:to>
      <xdr:col>41</xdr:col>
      <xdr:colOff>101600</xdr:colOff>
      <xdr:row>58</xdr:row>
      <xdr:rowOff>9411</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538</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35084</xdr:rowOff>
    </xdr:from>
    <xdr:to>
      <xdr:col>36</xdr:col>
      <xdr:colOff>165100</xdr:colOff>
      <xdr:row>57</xdr:row>
      <xdr:rowOff>136684</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0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127811</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9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4141</xdr:rowOff>
    </xdr:from>
    <xdr:to>
      <xdr:col>55</xdr:col>
      <xdr:colOff>0</xdr:colOff>
      <xdr:row>77</xdr:row>
      <xdr:rowOff>48907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205791"/>
          <a:ext cx="838200" cy="4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54470</xdr:rowOff>
    </xdr:from>
    <xdr:to>
      <xdr:col>50</xdr:col>
      <xdr:colOff>114300</xdr:colOff>
      <xdr:row>77</xdr:row>
      <xdr:rowOff>4141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084670"/>
          <a:ext cx="889000" cy="12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51973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134080</xdr:rowOff>
    </xdr:from>
    <xdr:to>
      <xdr:col>45</xdr:col>
      <xdr:colOff>177800</xdr:colOff>
      <xdr:row>76</xdr:row>
      <xdr:rowOff>54470</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2992830"/>
          <a:ext cx="889000" cy="9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4633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134080</xdr:rowOff>
    </xdr:from>
    <xdr:to>
      <xdr:col>41</xdr:col>
      <xdr:colOff>50800</xdr:colOff>
      <xdr:row>76</xdr:row>
      <xdr:rowOff>69253</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2992830"/>
          <a:ext cx="889000" cy="10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2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169557</xdr:rowOff>
    </xdr:from>
    <xdr:to>
      <xdr:col>55</xdr:col>
      <xdr:colOff>50800</xdr:colOff>
      <xdr:row>77</xdr:row>
      <xdr:rowOff>99707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9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147984</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17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124791</xdr:rowOff>
    </xdr:from>
    <xdr:to>
      <xdr:col>50</xdr:col>
      <xdr:colOff>165100</xdr:colOff>
      <xdr:row>77</xdr:row>
      <xdr:rowOff>54941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71467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93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3670</xdr:rowOff>
    </xdr:from>
    <xdr:to>
      <xdr:col>46</xdr:col>
      <xdr:colOff>38100</xdr:colOff>
      <xdr:row>76</xdr:row>
      <xdr:rowOff>105270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03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121797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80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83280</xdr:rowOff>
    </xdr:from>
    <xdr:to>
      <xdr:col>41</xdr:col>
      <xdr:colOff>101600</xdr:colOff>
      <xdr:row>76</xdr:row>
      <xdr:rowOff>13430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294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29957</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71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18453</xdr:rowOff>
    </xdr:from>
    <xdr:to>
      <xdr:col>36</xdr:col>
      <xdr:colOff>165100</xdr:colOff>
      <xdr:row>76</xdr:row>
      <xdr:rowOff>120053</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0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136580</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82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115760</xdr:rowOff>
    </xdr:from>
    <xdr:to>
      <xdr:col>55</xdr:col>
      <xdr:colOff>0</xdr:colOff>
      <xdr:row>96</xdr:row>
      <xdr:rowOff>141439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232060"/>
          <a:ext cx="838200" cy="3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85095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44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141439</xdr:rowOff>
    </xdr:from>
    <xdr:to>
      <xdr:col>50</xdr:col>
      <xdr:colOff>114300</xdr:colOff>
      <xdr:row>98</xdr:row>
      <xdr:rowOff>31293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600639"/>
          <a:ext cx="889000" cy="23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67936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9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31293</xdr:rowOff>
    </xdr:from>
    <xdr:to>
      <xdr:col>45</xdr:col>
      <xdr:colOff>177800</xdr:colOff>
      <xdr:row>98</xdr:row>
      <xdr:rowOff>37858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833393"/>
          <a:ext cx="889000" cy="6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90894</xdr:rowOff>
    </xdr:from>
    <xdr:to>
      <xdr:col>41</xdr:col>
      <xdr:colOff>50800</xdr:colOff>
      <xdr:row>98</xdr:row>
      <xdr:rowOff>37858</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721544"/>
          <a:ext cx="889000" cy="1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76661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64960</xdr:rowOff>
    </xdr:from>
    <xdr:to>
      <xdr:col>55</xdr:col>
      <xdr:colOff>50800</xdr:colOff>
      <xdr:row>94</xdr:row>
      <xdr:rowOff>166560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1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87837</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0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90639</xdr:rowOff>
    </xdr:from>
    <xdr:to>
      <xdr:col>50</xdr:col>
      <xdr:colOff>165100</xdr:colOff>
      <xdr:row>97</xdr:row>
      <xdr:rowOff>20789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54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37316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32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151943</xdr:rowOff>
    </xdr:from>
    <xdr:to>
      <xdr:col>46</xdr:col>
      <xdr:colOff>38100</xdr:colOff>
      <xdr:row>98</xdr:row>
      <xdr:rowOff>82093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78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73220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87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158508</xdr:rowOff>
    </xdr:from>
    <xdr:to>
      <xdr:col>41</xdr:col>
      <xdr:colOff>101600</xdr:colOff>
      <xdr:row>98</xdr:row>
      <xdr:rowOff>88658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78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79785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88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40094</xdr:rowOff>
    </xdr:from>
    <xdr:to>
      <xdr:col>36</xdr:col>
      <xdr:colOff>165100</xdr:colOff>
      <xdr:row>97</xdr:row>
      <xdr:rowOff>141694</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6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132821</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76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112611</xdr:rowOff>
    </xdr:from>
    <xdr:to>
      <xdr:col>85</xdr:col>
      <xdr:colOff>127000</xdr:colOff>
      <xdr:row>37</xdr:row>
      <xdr:rowOff>120688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456261"/>
          <a:ext cx="8382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165269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99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120688</xdr:rowOff>
    </xdr:from>
    <xdr:to>
      <xdr:col>81</xdr:col>
      <xdr:colOff>50800</xdr:colOff>
      <xdr:row>37</xdr:row>
      <xdr:rowOff>142939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464338"/>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138676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96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142939</xdr:rowOff>
    </xdr:from>
    <xdr:to>
      <xdr:col>76</xdr:col>
      <xdr:colOff>114300</xdr:colOff>
      <xdr:row>38</xdr:row>
      <xdr:rowOff>13627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486589"/>
          <a:ext cx="889000" cy="4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16489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83579</xdr:rowOff>
    </xdr:from>
    <xdr:to>
      <xdr:col>71</xdr:col>
      <xdr:colOff>177800</xdr:colOff>
      <xdr:row>38</xdr:row>
      <xdr:rowOff>13627</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427229"/>
          <a:ext cx="889000" cy="10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17441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61811</xdr:rowOff>
    </xdr:from>
    <xdr:to>
      <xdr:col>85</xdr:col>
      <xdr:colOff>177800</xdr:colOff>
      <xdr:row>37</xdr:row>
      <xdr:rowOff>163411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4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40238</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38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69888</xdr:rowOff>
    </xdr:from>
    <xdr:to>
      <xdr:col>81</xdr:col>
      <xdr:colOff>101600</xdr:colOff>
      <xdr:row>38</xdr:row>
      <xdr:rowOff>38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41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162615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50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92139</xdr:rowOff>
    </xdr:from>
    <xdr:to>
      <xdr:col>76</xdr:col>
      <xdr:colOff>165100</xdr:colOff>
      <xdr:row>38</xdr:row>
      <xdr:rowOff>22289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43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13416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5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134277</xdr:rowOff>
    </xdr:from>
    <xdr:to>
      <xdr:col>72</xdr:col>
      <xdr:colOff>38100</xdr:colOff>
      <xdr:row>38</xdr:row>
      <xdr:rowOff>64427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47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55554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32779</xdr:rowOff>
    </xdr:from>
    <xdr:to>
      <xdr:col>67</xdr:col>
      <xdr:colOff>101600</xdr:colOff>
      <xdr:row>37</xdr:row>
      <xdr:rowOff>134379</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37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125506</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46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45538</xdr:rowOff>
    </xdr:from>
    <xdr:to>
      <xdr:col>85</xdr:col>
      <xdr:colOff>127000</xdr:colOff>
      <xdr:row>58</xdr:row>
      <xdr:rowOff>65645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9989638"/>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134017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563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1789</xdr:rowOff>
    </xdr:from>
    <xdr:to>
      <xdr:col>81</xdr:col>
      <xdr:colOff>50800</xdr:colOff>
      <xdr:row>58</xdr:row>
      <xdr:rowOff>65645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4592300" y="9945889"/>
          <a:ext cx="889000" cy="6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1789</xdr:rowOff>
    </xdr:from>
    <xdr:to>
      <xdr:col>76</xdr:col>
      <xdr:colOff>114300</xdr:colOff>
      <xdr:row>58</xdr:row>
      <xdr:rowOff>80547</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9945889"/>
          <a:ext cx="889000" cy="7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42915</xdr:rowOff>
    </xdr:from>
    <xdr:to>
      <xdr:col>71</xdr:col>
      <xdr:colOff>177800</xdr:colOff>
      <xdr:row>58</xdr:row>
      <xdr:rowOff>80547</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9987015"/>
          <a:ext cx="8890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162810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166188</xdr:rowOff>
    </xdr:from>
    <xdr:to>
      <xdr:col>85</xdr:col>
      <xdr:colOff>177800</xdr:colOff>
      <xdr:row>58</xdr:row>
      <xdr:rowOff>96338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9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81115</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8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14845</xdr:rowOff>
    </xdr:from>
    <xdr:to>
      <xdr:col>81</xdr:col>
      <xdr:colOff>101600</xdr:colOff>
      <xdr:row>58</xdr:row>
      <xdr:rowOff>116445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95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107572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1005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122439</xdr:rowOff>
    </xdr:from>
    <xdr:to>
      <xdr:col>76</xdr:col>
      <xdr:colOff>165100</xdr:colOff>
      <xdr:row>58</xdr:row>
      <xdr:rowOff>52589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89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43716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29747</xdr:rowOff>
    </xdr:from>
    <xdr:to>
      <xdr:col>72</xdr:col>
      <xdr:colOff>38100</xdr:colOff>
      <xdr:row>58</xdr:row>
      <xdr:rowOff>131347</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97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122474</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1006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163565</xdr:rowOff>
    </xdr:from>
    <xdr:to>
      <xdr:col>67</xdr:col>
      <xdr:colOff>101600</xdr:colOff>
      <xdr:row>58</xdr:row>
      <xdr:rowOff>93715</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84842</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1002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59804</xdr:rowOff>
    </xdr:from>
    <xdr:to>
      <xdr:col>85</xdr:col>
      <xdr:colOff>127000</xdr:colOff>
      <xdr:row>72</xdr:row>
      <xdr:rowOff>41821</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2232754"/>
          <a:ext cx="838200" cy="15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350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59804</xdr:rowOff>
    </xdr:from>
    <xdr:to>
      <xdr:col>81</xdr:col>
      <xdr:colOff>50800</xdr:colOff>
      <xdr:row>73</xdr:row>
      <xdr:rowOff>131814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2232754"/>
          <a:ext cx="889000" cy="41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105388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47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131814</xdr:rowOff>
    </xdr:from>
    <xdr:to>
      <xdr:col>76</xdr:col>
      <xdr:colOff>114300</xdr:colOff>
      <xdr:row>75</xdr:row>
      <xdr:rowOff>65557</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2647664"/>
          <a:ext cx="889000" cy="27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125240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49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65557</xdr:rowOff>
    </xdr:from>
    <xdr:to>
      <xdr:col>71</xdr:col>
      <xdr:colOff>177800</xdr:colOff>
      <xdr:row>75</xdr:row>
      <xdr:rowOff>102286</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2924307"/>
          <a:ext cx="8890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102607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4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12044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8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162471</xdr:rowOff>
    </xdr:from>
    <xdr:to>
      <xdr:col>85</xdr:col>
      <xdr:colOff>177800</xdr:colOff>
      <xdr:row>72</xdr:row>
      <xdr:rowOff>92621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233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13898</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218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9004</xdr:rowOff>
    </xdr:from>
    <xdr:to>
      <xdr:col>81</xdr:col>
      <xdr:colOff>101600</xdr:colOff>
      <xdr:row>71</xdr:row>
      <xdr:rowOff>110604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218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127131</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1957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81014</xdr:rowOff>
    </xdr:from>
    <xdr:to>
      <xdr:col>76</xdr:col>
      <xdr:colOff>165100</xdr:colOff>
      <xdr:row>74</xdr:row>
      <xdr:rowOff>11164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25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27691</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237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14757</xdr:rowOff>
    </xdr:from>
    <xdr:to>
      <xdr:col>72</xdr:col>
      <xdr:colOff>38100</xdr:colOff>
      <xdr:row>75</xdr:row>
      <xdr:rowOff>116357</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287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132884</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264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51486</xdr:rowOff>
    </xdr:from>
    <xdr:to>
      <xdr:col>67</xdr:col>
      <xdr:colOff>101600</xdr:colOff>
      <xdr:row>75</xdr:row>
      <xdr:rowOff>153085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2910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169613</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268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46024</xdr:rowOff>
    </xdr:from>
    <xdr:to>
      <xdr:col>85</xdr:col>
      <xdr:colOff>127000</xdr:colOff>
      <xdr:row>97</xdr:row>
      <xdr:rowOff>118506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5481300" y="16676674"/>
          <a:ext cx="838200" cy="7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149071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265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118506</xdr:rowOff>
    </xdr:from>
    <xdr:to>
      <xdr:col>81</xdr:col>
      <xdr:colOff>50800</xdr:colOff>
      <xdr:row>97</xdr:row>
      <xdr:rowOff>158102</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6749156"/>
          <a:ext cx="889000" cy="3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71271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18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158102</xdr:rowOff>
    </xdr:from>
    <xdr:to>
      <xdr:col>76</xdr:col>
      <xdr:colOff>114300</xdr:colOff>
      <xdr:row>98</xdr:row>
      <xdr:rowOff>25563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788752"/>
          <a:ext cx="889000" cy="3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89640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0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25563</xdr:rowOff>
    </xdr:from>
    <xdr:to>
      <xdr:col>71</xdr:col>
      <xdr:colOff>177800</xdr:colOff>
      <xdr:row>98</xdr:row>
      <xdr:rowOff>40847</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827663"/>
          <a:ext cx="889000" cy="1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97136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21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111276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166674</xdr:rowOff>
    </xdr:from>
    <xdr:to>
      <xdr:col>85</xdr:col>
      <xdr:colOff>177800</xdr:colOff>
      <xdr:row>97</xdr:row>
      <xdr:rowOff>96824</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62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145101</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60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67706</xdr:rowOff>
    </xdr:from>
    <xdr:to>
      <xdr:col>81</xdr:col>
      <xdr:colOff>101600</xdr:colOff>
      <xdr:row>97</xdr:row>
      <xdr:rowOff>169306</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69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160433</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79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107302</xdr:rowOff>
    </xdr:from>
    <xdr:to>
      <xdr:col>76</xdr:col>
      <xdr:colOff>165100</xdr:colOff>
      <xdr:row>98</xdr:row>
      <xdr:rowOff>37452</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73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28579</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83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146213</xdr:rowOff>
    </xdr:from>
    <xdr:to>
      <xdr:col>72</xdr:col>
      <xdr:colOff>38100</xdr:colOff>
      <xdr:row>98</xdr:row>
      <xdr:rowOff>76363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77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67490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869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161497</xdr:rowOff>
    </xdr:from>
    <xdr:to>
      <xdr:col>67</xdr:col>
      <xdr:colOff>101600</xdr:colOff>
      <xdr:row>98</xdr:row>
      <xdr:rowOff>91647</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79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82774</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88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608,547</a:t>
          </a:r>
          <a:r>
            <a:rPr kumimoji="1" lang="ja-JP" altLang="en-US" sz="1300">
              <a:latin typeface="ＭＳ Ｐゴシック" panose="020B0600070205080204" pitchFamily="50" charset="-128"/>
              <a:ea typeface="ＭＳ Ｐゴシック" panose="020B0600070205080204" pitchFamily="50" charset="-128"/>
            </a:rPr>
            <a:t>円となっている。主な構成項目のうち土木費、災害復旧費は類似団体平均を大きく上回っており、教育費、公債費は、類似団体平均を大きく下回っている。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災害復旧費は、令和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月に発生した福島県沖を震源とする地震の災害復旧事業を実施したため、令和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年度同様、類似団体平均を大きく上回っている。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土木費については、道の駅整備事業などの実施により、住民一人当たりのコストが類似団体を</a:t>
          </a:r>
          <a:r>
            <a:rPr kumimoji="1" lang="en-US" altLang="ja-JP" sz="1300">
              <a:latin typeface="ＭＳ Ｐゴシック" panose="020B0600070205080204" pitchFamily="50" charset="-128"/>
              <a:ea typeface="ＭＳ Ｐゴシック" panose="020B0600070205080204" pitchFamily="50" charset="-128"/>
            </a:rPr>
            <a:t>30,284</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年度は、財政調整基金から</a:t>
          </a:r>
          <a:r>
            <a:rPr kumimoji="1" lang="en-US" altLang="ja-JP" sz="1300">
              <a:latin typeface="ＭＳ ゴシック" pitchFamily="49" charset="-128"/>
              <a:ea typeface="ＭＳ ゴシック" pitchFamily="49" charset="-128"/>
            </a:rPr>
            <a:t>275</a:t>
          </a:r>
          <a:r>
            <a:rPr kumimoji="1" lang="ja-JP" altLang="en-US" sz="1300">
              <a:latin typeface="ＭＳ ゴシック" pitchFamily="49" charset="-128"/>
              <a:ea typeface="ＭＳ ゴシック" pitchFamily="49" charset="-128"/>
            </a:rPr>
            <a:t>百万円の取り崩しを行ったことから、実質単年度収支がマイナスとなった。給与改定に伴う人件費の増加やスマートインターチェンジ周辺整備事業などの普通建設事業費の増加が主な要因である。財政調整基金残高は、前年度末とほぼ同額であるが、今後公共施設の長寿命化・再編事業等の普通建設事業の増加が見込まれ、基金の枯渇も懸念されることから、類似団体の状況などと比較しながら、財政運営を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連結実質赤字額は発生していない。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年度の一般会計黒字額は、例年とほぼ同程度の水準となった。今後も適正な財政運営に努める。</a:t>
          </a:r>
        </a:p>
        <a:p>
          <a:r>
            <a:rPr kumimoji="1" lang="ja-JP" altLang="en-US" sz="1400">
              <a:latin typeface="ＭＳ ゴシック" pitchFamily="49" charset="-128"/>
              <a:ea typeface="ＭＳ ゴシック" pitchFamily="49" charset="-128"/>
            </a:rPr>
            <a:t>　特別会計、公営企業についても、引き続き健全な財政運営に努めていく。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19241050</v>
      </c>
      <c r="BO4" s="371"/>
      <c r="BP4" s="371"/>
      <c r="BQ4" s="371"/>
      <c r="BR4" s="371"/>
      <c r="BS4" s="371"/>
      <c r="BT4" s="371"/>
      <c r="BU4" s="372"/>
      <c r="BV4" s="370">
        <v>20021468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5.4</v>
      </c>
      <c r="CU4" s="377"/>
      <c r="CV4" s="377"/>
      <c r="CW4" s="377"/>
      <c r="CX4" s="377"/>
      <c r="CY4" s="377"/>
      <c r="CZ4" s="377"/>
      <c r="DA4" s="378"/>
      <c r="DB4" s="376">
        <v>5.5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18602674</v>
      </c>
      <c r="BO5" s="408"/>
      <c r="BP5" s="408"/>
      <c r="BQ5" s="408"/>
      <c r="BR5" s="408"/>
      <c r="BS5" s="408"/>
      <c r="BT5" s="408"/>
      <c r="BU5" s="409"/>
      <c r="BV5" s="407">
        <v>19088323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92.8</v>
      </c>
      <c r="CU5" s="405"/>
      <c r="CV5" s="405"/>
      <c r="CW5" s="405"/>
      <c r="CX5" s="405"/>
      <c r="CY5" s="405"/>
      <c r="CZ5" s="405"/>
      <c r="DA5" s="406"/>
      <c r="DB5" s="404">
        <v>92.9</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638376</v>
      </c>
      <c r="BO6" s="408"/>
      <c r="BP6" s="408"/>
      <c r="BQ6" s="408"/>
      <c r="BR6" s="408"/>
      <c r="BS6" s="408"/>
      <c r="BT6" s="408"/>
      <c r="BU6" s="409"/>
      <c r="BV6" s="407">
        <v>933145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93.1</v>
      </c>
      <c r="CU6" s="445"/>
      <c r="CV6" s="445"/>
      <c r="CW6" s="445"/>
      <c r="CX6" s="445"/>
      <c r="CY6" s="445"/>
      <c r="CZ6" s="445"/>
      <c r="DA6" s="446"/>
      <c r="DB6" s="444">
        <v>93.1</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107241</v>
      </c>
      <c r="BO7" s="408"/>
      <c r="BP7" s="408"/>
      <c r="BQ7" s="408"/>
      <c r="BR7" s="408"/>
      <c r="BS7" s="408"/>
      <c r="BT7" s="408"/>
      <c r="BU7" s="409"/>
      <c r="BV7" s="407">
        <v>396843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9890184</v>
      </c>
      <c r="CU7" s="408"/>
      <c r="CV7" s="408"/>
      <c r="CW7" s="408"/>
      <c r="CX7" s="408"/>
      <c r="CY7" s="408"/>
      <c r="CZ7" s="408"/>
      <c r="DA7" s="409"/>
      <c r="DB7" s="407">
        <v>9811674</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531135</v>
      </c>
      <c r="BO8" s="408"/>
      <c r="BP8" s="408"/>
      <c r="BQ8" s="408"/>
      <c r="BR8" s="408"/>
      <c r="BS8" s="408"/>
      <c r="BT8" s="408"/>
      <c r="BU8" s="409"/>
      <c r="BV8" s="407">
        <v>536302</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0.5</v>
      </c>
      <c r="CU8" s="448"/>
      <c r="CV8" s="448"/>
      <c r="CW8" s="448"/>
      <c r="CX8" s="448"/>
      <c r="CY8" s="448"/>
      <c r="CZ8" s="448"/>
      <c r="DA8" s="449"/>
      <c r="DB8" s="447">
        <v>0.49</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32758</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-5167</v>
      </c>
      <c r="BO9" s="408"/>
      <c r="BP9" s="408"/>
      <c r="BQ9" s="408"/>
      <c r="BR9" s="408"/>
      <c r="BS9" s="408"/>
      <c r="BT9" s="408"/>
      <c r="BU9" s="409"/>
      <c r="BV9" s="407">
        <v>138269</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9.8000000000000007</v>
      </c>
      <c r="CU9" s="405"/>
      <c r="CV9" s="405"/>
      <c r="CW9" s="405"/>
      <c r="CX9" s="405"/>
      <c r="CY9" s="405"/>
      <c r="CZ9" s="405"/>
      <c r="DA9" s="406"/>
      <c r="DB9" s="404">
        <v>8.5</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35272</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5740</v>
      </c>
      <c r="BO10" s="408"/>
      <c r="BP10" s="408"/>
      <c r="BQ10" s="408"/>
      <c r="BR10" s="408"/>
      <c r="BS10" s="408"/>
      <c r="BT10" s="408"/>
      <c r="BU10" s="409"/>
      <c r="BV10" s="407">
        <v>122190</v>
      </c>
      <c r="BW10" s="408"/>
      <c r="BX10" s="408"/>
      <c r="BY10" s="408"/>
      <c r="BZ10" s="408"/>
      <c r="CA10" s="408"/>
      <c r="CB10" s="408"/>
      <c r="CC10" s="409"/>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15">
      <c r="A12" s="169"/>
      <c r="B12" s="467" t="s">
        <v>122</v>
      </c>
      <c r="C12" s="468"/>
      <c r="D12" s="468"/>
      <c r="E12" s="468"/>
      <c r="F12" s="468"/>
      <c r="G12" s="468"/>
      <c r="H12" s="468"/>
      <c r="I12" s="468"/>
      <c r="J12" s="468"/>
      <c r="K12" s="469"/>
      <c r="L12" s="476" t="s">
        <v>123</v>
      </c>
      <c r="M12" s="477"/>
      <c r="N12" s="477"/>
      <c r="O12" s="477"/>
      <c r="P12" s="477"/>
      <c r="Q12" s="478"/>
      <c r="R12" s="479">
        <v>30569</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127</v>
      </c>
      <c r="AV12" s="440"/>
      <c r="AW12" s="440"/>
      <c r="AX12" s="440"/>
      <c r="AY12" s="441" t="s">
        <v>128</v>
      </c>
      <c r="AZ12" s="442"/>
      <c r="BA12" s="442"/>
      <c r="BB12" s="442"/>
      <c r="BC12" s="442"/>
      <c r="BD12" s="442"/>
      <c r="BE12" s="442"/>
      <c r="BF12" s="442"/>
      <c r="BG12" s="442"/>
      <c r="BH12" s="442"/>
      <c r="BI12" s="442"/>
      <c r="BJ12" s="442"/>
      <c r="BK12" s="442"/>
      <c r="BL12" s="442"/>
      <c r="BM12" s="443"/>
      <c r="BN12" s="407">
        <v>275000</v>
      </c>
      <c r="BO12" s="408"/>
      <c r="BP12" s="408"/>
      <c r="BQ12" s="408"/>
      <c r="BR12" s="408"/>
      <c r="BS12" s="408"/>
      <c r="BT12" s="408"/>
      <c r="BU12" s="409"/>
      <c r="BV12" s="407">
        <v>892000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30245</v>
      </c>
      <c r="S13" s="492"/>
      <c r="T13" s="492"/>
      <c r="U13" s="492"/>
      <c r="V13" s="493"/>
      <c r="W13" s="423" t="s">
        <v>131</v>
      </c>
      <c r="X13" s="424"/>
      <c r="Y13" s="424"/>
      <c r="Z13" s="424"/>
      <c r="AA13" s="424"/>
      <c r="AB13" s="414"/>
      <c r="AC13" s="458">
        <v>830</v>
      </c>
      <c r="AD13" s="459"/>
      <c r="AE13" s="459"/>
      <c r="AF13" s="459"/>
      <c r="AG13" s="501"/>
      <c r="AH13" s="458">
        <v>1111</v>
      </c>
      <c r="AI13" s="459"/>
      <c r="AJ13" s="459"/>
      <c r="AK13" s="459"/>
      <c r="AL13" s="460"/>
      <c r="AM13" s="436" t="s">
        <v>132</v>
      </c>
      <c r="AN13" s="437"/>
      <c r="AO13" s="437"/>
      <c r="AP13" s="437"/>
      <c r="AQ13" s="437"/>
      <c r="AR13" s="437"/>
      <c r="AS13" s="437"/>
      <c r="AT13" s="438"/>
      <c r="AU13" s="439" t="s">
        <v>127</v>
      </c>
      <c r="AV13" s="440"/>
      <c r="AW13" s="440"/>
      <c r="AX13" s="440"/>
      <c r="AY13" s="441" t="s">
        <v>133</v>
      </c>
      <c r="AZ13" s="442"/>
      <c r="BA13" s="442"/>
      <c r="BB13" s="442"/>
      <c r="BC13" s="442"/>
      <c r="BD13" s="442"/>
      <c r="BE13" s="442"/>
      <c r="BF13" s="442"/>
      <c r="BG13" s="442"/>
      <c r="BH13" s="442"/>
      <c r="BI13" s="442"/>
      <c r="BJ13" s="442"/>
      <c r="BK13" s="442"/>
      <c r="BL13" s="442"/>
      <c r="BM13" s="443"/>
      <c r="BN13" s="407">
        <v>-274427</v>
      </c>
      <c r="BO13" s="408"/>
      <c r="BP13" s="408"/>
      <c r="BQ13" s="408"/>
      <c r="BR13" s="408"/>
      <c r="BS13" s="408"/>
      <c r="BT13" s="408"/>
      <c r="BU13" s="409"/>
      <c r="BV13" s="407">
        <v>-631541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5.5</v>
      </c>
      <c r="CU13" s="405"/>
      <c r="CV13" s="405"/>
      <c r="CW13" s="405"/>
      <c r="CX13" s="405"/>
      <c r="CY13" s="405"/>
      <c r="CZ13" s="405"/>
      <c r="DA13" s="406"/>
      <c r="DB13" s="404">
        <v>3.7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31229</v>
      </c>
      <c r="S14" s="492"/>
      <c r="T14" s="492"/>
      <c r="U14" s="492"/>
      <c r="V14" s="493"/>
      <c r="W14" s="397"/>
      <c r="X14" s="398"/>
      <c r="Y14" s="398"/>
      <c r="Z14" s="398"/>
      <c r="AA14" s="398"/>
      <c r="AB14" s="387"/>
      <c r="AC14" s="494">
        <v>5.4</v>
      </c>
      <c r="AD14" s="495"/>
      <c r="AE14" s="495"/>
      <c r="AF14" s="495"/>
      <c r="AG14" s="496"/>
      <c r="AH14" s="494">
        <v>6.7</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121</v>
      </c>
      <c r="CU14" s="506"/>
      <c r="CV14" s="506"/>
      <c r="CW14" s="506"/>
      <c r="CX14" s="506"/>
      <c r="CY14" s="506"/>
      <c r="CZ14" s="506"/>
      <c r="DA14" s="507"/>
      <c r="DB14" s="505" t="s">
        <v>121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30959</v>
      </c>
      <c r="S15" s="492"/>
      <c r="T15" s="492"/>
      <c r="U15" s="492"/>
      <c r="V15" s="493"/>
      <c r="W15" s="423" t="s">
        <v>137</v>
      </c>
      <c r="X15" s="424"/>
      <c r="Y15" s="424"/>
      <c r="Z15" s="424"/>
      <c r="AA15" s="424"/>
      <c r="AB15" s="414"/>
      <c r="AC15" s="458">
        <v>5147</v>
      </c>
      <c r="AD15" s="459"/>
      <c r="AE15" s="459"/>
      <c r="AF15" s="459"/>
      <c r="AG15" s="501"/>
      <c r="AH15" s="458">
        <v>5631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4304534</v>
      </c>
      <c r="BO15" s="371"/>
      <c r="BP15" s="371"/>
      <c r="BQ15" s="371"/>
      <c r="BR15" s="371"/>
      <c r="BS15" s="371"/>
      <c r="BT15" s="371"/>
      <c r="BU15" s="372"/>
      <c r="BV15" s="370">
        <v>4290509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33.700000000000003</v>
      </c>
      <c r="AD16" s="495"/>
      <c r="AE16" s="495"/>
      <c r="AF16" s="495"/>
      <c r="AG16" s="496"/>
      <c r="AH16" s="494">
        <v>33.9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8766738</v>
      </c>
      <c r="BO16" s="408"/>
      <c r="BP16" s="408"/>
      <c r="BQ16" s="408"/>
      <c r="BR16" s="408"/>
      <c r="BS16" s="408"/>
      <c r="BT16" s="408"/>
      <c r="BU16" s="409"/>
      <c r="BV16" s="407">
        <v>8650856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9293</v>
      </c>
      <c r="AD17" s="459"/>
      <c r="AE17" s="459"/>
      <c r="AF17" s="459"/>
      <c r="AG17" s="501"/>
      <c r="AH17" s="458">
        <v>9868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5398869</v>
      </c>
      <c r="BO17" s="408"/>
      <c r="BP17" s="408"/>
      <c r="BQ17" s="408"/>
      <c r="BR17" s="408"/>
      <c r="BS17" s="408"/>
      <c r="BT17" s="408"/>
      <c r="BU17" s="409"/>
      <c r="BV17" s="407">
        <v>5383508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286.48</v>
      </c>
      <c r="M18" s="531"/>
      <c r="N18" s="531"/>
      <c r="O18" s="531"/>
      <c r="P18" s="531"/>
      <c r="Q18" s="531"/>
      <c r="R18" s="532"/>
      <c r="S18" s="532"/>
      <c r="T18" s="532"/>
      <c r="U18" s="532"/>
      <c r="V18" s="533"/>
      <c r="W18" s="425"/>
      <c r="X18" s="426"/>
      <c r="Y18" s="426"/>
      <c r="Z18" s="426"/>
      <c r="AA18" s="426"/>
      <c r="AB18" s="417"/>
      <c r="AC18" s="534">
        <v>60.9</v>
      </c>
      <c r="AD18" s="535"/>
      <c r="AE18" s="535"/>
      <c r="AF18" s="535"/>
      <c r="AG18" s="536"/>
      <c r="AH18" s="534">
        <v>59.4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9433117</v>
      </c>
      <c r="BO18" s="408"/>
      <c r="BP18" s="408"/>
      <c r="BQ18" s="408"/>
      <c r="BR18" s="408"/>
      <c r="BS18" s="408"/>
      <c r="BT18" s="408"/>
      <c r="BU18" s="409"/>
      <c r="BV18" s="407">
        <v>9060442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114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13660322</v>
      </c>
      <c r="BO19" s="408"/>
      <c r="BP19" s="408"/>
      <c r="BQ19" s="408"/>
      <c r="BR19" s="408"/>
      <c r="BS19" s="408"/>
      <c r="BT19" s="408"/>
      <c r="BU19" s="409"/>
      <c r="BV19" s="407">
        <v>14325113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12518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10328073</v>
      </c>
      <c r="BO22" s="371"/>
      <c r="BP22" s="371"/>
      <c r="BQ22" s="371"/>
      <c r="BR22" s="371"/>
      <c r="BS22" s="371"/>
      <c r="BT22" s="371"/>
      <c r="BU22" s="372"/>
      <c r="BV22" s="370">
        <v>10858996</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8702475</v>
      </c>
      <c r="BO23" s="408"/>
      <c r="BP23" s="408"/>
      <c r="BQ23" s="408"/>
      <c r="BR23" s="408"/>
      <c r="BS23" s="408"/>
      <c r="BT23" s="408"/>
      <c r="BU23" s="409"/>
      <c r="BV23" s="407">
        <v>8967268</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9490</v>
      </c>
      <c r="R24" s="459"/>
      <c r="S24" s="459"/>
      <c r="T24" s="459"/>
      <c r="U24" s="459"/>
      <c r="V24" s="501"/>
      <c r="W24" s="553"/>
      <c r="X24" s="554"/>
      <c r="Y24" s="555"/>
      <c r="Z24" s="457" t="s">
        <v>162</v>
      </c>
      <c r="AA24" s="437"/>
      <c r="AB24" s="437"/>
      <c r="AC24" s="437"/>
      <c r="AD24" s="437"/>
      <c r="AE24" s="437"/>
      <c r="AF24" s="437"/>
      <c r="AG24" s="438"/>
      <c r="AH24" s="458">
        <v>297</v>
      </c>
      <c r="AI24" s="459"/>
      <c r="AJ24" s="459"/>
      <c r="AK24" s="459"/>
      <c r="AL24" s="501"/>
      <c r="AM24" s="458">
        <v>875259</v>
      </c>
      <c r="AN24" s="459"/>
      <c r="AO24" s="459"/>
      <c r="AP24" s="459"/>
      <c r="AQ24" s="459"/>
      <c r="AR24" s="501"/>
      <c r="AS24" s="458">
        <v>2947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6649853</v>
      </c>
      <c r="BO24" s="408"/>
      <c r="BP24" s="408"/>
      <c r="BQ24" s="408"/>
      <c r="BR24" s="408"/>
      <c r="BS24" s="408"/>
      <c r="BT24" s="408"/>
      <c r="BU24" s="409"/>
      <c r="BV24" s="407">
        <v>6689938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7620</v>
      </c>
      <c r="R25" s="459"/>
      <c r="S25" s="459"/>
      <c r="T25" s="459"/>
      <c r="U25" s="459"/>
      <c r="V25" s="501"/>
      <c r="W25" s="553"/>
      <c r="X25" s="554"/>
      <c r="Y25" s="555"/>
      <c r="Z25" s="457" t="s">
        <v>165</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9689792</v>
      </c>
      <c r="BO25" s="371"/>
      <c r="BP25" s="371"/>
      <c r="BQ25" s="371"/>
      <c r="BR25" s="371"/>
      <c r="BS25" s="371"/>
      <c r="BT25" s="371"/>
      <c r="BU25" s="372"/>
      <c r="BV25" s="370">
        <v>10059238</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6390</v>
      </c>
      <c r="R26" s="459"/>
      <c r="S26" s="459"/>
      <c r="T26" s="459"/>
      <c r="U26" s="459"/>
      <c r="V26" s="501"/>
      <c r="W26" s="553"/>
      <c r="X26" s="554"/>
      <c r="Y26" s="555"/>
      <c r="Z26" s="457" t="s">
        <v>168</v>
      </c>
      <c r="AA26" s="559"/>
      <c r="AB26" s="559"/>
      <c r="AC26" s="559"/>
      <c r="AD26" s="559"/>
      <c r="AE26" s="559"/>
      <c r="AF26" s="559"/>
      <c r="AG26" s="560"/>
      <c r="AH26" s="458">
        <v>15</v>
      </c>
      <c r="AI26" s="459"/>
      <c r="AJ26" s="459"/>
      <c r="AK26" s="459"/>
      <c r="AL26" s="501"/>
      <c r="AM26" s="458">
        <v>40365</v>
      </c>
      <c r="AN26" s="459"/>
      <c r="AO26" s="459"/>
      <c r="AP26" s="459"/>
      <c r="AQ26" s="459"/>
      <c r="AR26" s="501"/>
      <c r="AS26" s="458">
        <v>2691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4550</v>
      </c>
      <c r="R27" s="459"/>
      <c r="S27" s="459"/>
      <c r="T27" s="459"/>
      <c r="U27" s="459"/>
      <c r="V27" s="501"/>
      <c r="W27" s="553"/>
      <c r="X27" s="554"/>
      <c r="Y27" s="555"/>
      <c r="Z27" s="457" t="s">
        <v>171</v>
      </c>
      <c r="AA27" s="437"/>
      <c r="AB27" s="437"/>
      <c r="AC27" s="437"/>
      <c r="AD27" s="437"/>
      <c r="AE27" s="437"/>
      <c r="AF27" s="437"/>
      <c r="AG27" s="438"/>
      <c r="AH27" s="458">
        <v>9</v>
      </c>
      <c r="AI27" s="459"/>
      <c r="AJ27" s="459"/>
      <c r="AK27" s="459"/>
      <c r="AL27" s="501"/>
      <c r="AM27" s="458">
        <v>27033</v>
      </c>
      <c r="AN27" s="459"/>
      <c r="AO27" s="459"/>
      <c r="AP27" s="459"/>
      <c r="AQ27" s="459"/>
      <c r="AR27" s="501"/>
      <c r="AS27" s="458">
        <v>3004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830887</v>
      </c>
      <c r="BO27" s="527"/>
      <c r="BP27" s="527"/>
      <c r="BQ27" s="527"/>
      <c r="BR27" s="527"/>
      <c r="BS27" s="527"/>
      <c r="BT27" s="527"/>
      <c r="BU27" s="528"/>
      <c r="BV27" s="526">
        <v>830149</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3840</v>
      </c>
      <c r="R28" s="459"/>
      <c r="S28" s="459"/>
      <c r="T28" s="459"/>
      <c r="U28" s="459"/>
      <c r="V28" s="501"/>
      <c r="W28" s="553"/>
      <c r="X28" s="554"/>
      <c r="Y28" s="555"/>
      <c r="Z28" s="457" t="s">
        <v>174</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2686614</v>
      </c>
      <c r="BO28" s="371"/>
      <c r="BP28" s="371"/>
      <c r="BQ28" s="371"/>
      <c r="BR28" s="371"/>
      <c r="BS28" s="371"/>
      <c r="BT28" s="371"/>
      <c r="BU28" s="372"/>
      <c r="BV28" s="370">
        <v>2686974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14</v>
      </c>
      <c r="M29" s="459"/>
      <c r="N29" s="459"/>
      <c r="O29" s="459"/>
      <c r="P29" s="501"/>
      <c r="Q29" s="458">
        <v>3610</v>
      </c>
      <c r="R29" s="459"/>
      <c r="S29" s="459"/>
      <c r="T29" s="459"/>
      <c r="U29" s="459"/>
      <c r="V29" s="501"/>
      <c r="W29" s="556"/>
      <c r="X29" s="557"/>
      <c r="Y29" s="558"/>
      <c r="Z29" s="457" t="s">
        <v>177</v>
      </c>
      <c r="AA29" s="437"/>
      <c r="AB29" s="437"/>
      <c r="AC29" s="437"/>
      <c r="AD29" s="437"/>
      <c r="AE29" s="437"/>
      <c r="AF29" s="437"/>
      <c r="AG29" s="438"/>
      <c r="AH29" s="458">
        <v>306</v>
      </c>
      <c r="AI29" s="459"/>
      <c r="AJ29" s="459"/>
      <c r="AK29" s="459"/>
      <c r="AL29" s="501"/>
      <c r="AM29" s="458">
        <v>902292</v>
      </c>
      <c r="AN29" s="459"/>
      <c r="AO29" s="459"/>
      <c r="AP29" s="459"/>
      <c r="AQ29" s="459"/>
      <c r="AR29" s="501"/>
      <c r="AS29" s="458">
        <v>2949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1308259</v>
      </c>
      <c r="BO29" s="408"/>
      <c r="BP29" s="408"/>
      <c r="BQ29" s="408"/>
      <c r="BR29" s="408"/>
      <c r="BS29" s="408"/>
      <c r="BT29" s="408"/>
      <c r="BU29" s="409"/>
      <c r="BV29" s="407">
        <v>1250046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4674206</v>
      </c>
      <c r="BO30" s="527"/>
      <c r="BP30" s="527"/>
      <c r="BQ30" s="527"/>
      <c r="BR30" s="527"/>
      <c r="BS30" s="527"/>
      <c r="BT30" s="527"/>
      <c r="BU30" s="528"/>
      <c r="BV30" s="526">
        <v>3964718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白石市国民健康保険特別会計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白石市水道事業会計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宮城県市町村職員退職手当組合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白石市土地開発公社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白石市介護保険特別会計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白石市下水道事業会計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宮城県市町村非常勤消防団員補償報償組合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（公財）白石市文化体育振興財団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白石市後期高齢者医療特別会計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白石市病院事業会計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宮城県市町村自治振興センター</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宮城県後期高齢者医療広域連合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　うち一般会計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　うち宮城県後期高齢者医療事業会計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仙南地域広域行政事務組合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shAcF/HCkbMsmywfShG3Je/95vgtF/Af/7GiMrdRrAll1auODZVyV4NaLhdwSwWAaV6henVVwltbU3OqUKladA==" saltValue="G/NOVF3AiLOunjfqln/Ac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4294967294"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533</v>
      </c>
      <c r="D34" s="1151"/>
      <c r="E34" s="1152"/>
      <c r="F34" s="32">
        <v>10.98</v>
      </c>
      <c r="G34" s="33">
        <v>10.62</v>
      </c>
      <c r="H34" s="33">
        <v>11.63</v>
      </c>
      <c r="I34" s="33">
        <v>12.28</v>
      </c>
      <c r="J34" s="34">
        <v>12.78</v>
      </c>
      <c r="K34" s="22"/>
      <c r="L34" s="22"/>
      <c r="M34" s="22"/>
      <c r="N34" s="22"/>
      <c r="O34" s="22"/>
      <c r="P34" s="22"/>
    </row>
    <row r="35" spans="1:16" ht="39" customHeight="1" x14ac:dyDescent="0.15">
      <c r="A35" s="22"/>
      <c r="B35" s="35"/>
      <c r="C35" s="1145" t="s">
        <v>534</v>
      </c>
      <c r="D35" s="1146"/>
      <c r="E35" s="1147"/>
      <c r="F35" s="36">
        <v>5.16</v>
      </c>
      <c r="G35" s="37">
        <v>6.29</v>
      </c>
      <c r="H35" s="37">
        <v>4.0599999999999996</v>
      </c>
      <c r="I35" s="37">
        <v>5.46</v>
      </c>
      <c r="J35" s="38">
        <v>5.37</v>
      </c>
      <c r="K35" s="22"/>
      <c r="L35" s="22"/>
      <c r="M35" s="22"/>
      <c r="N35" s="22"/>
      <c r="O35" s="22"/>
      <c r="P35" s="22"/>
    </row>
    <row r="36" spans="1:16" ht="39" customHeight="1" x14ac:dyDescent="0.15">
      <c r="A36" s="22"/>
      <c r="B36" s="35"/>
      <c r="C36" s="1145" t="s">
        <v>535</v>
      </c>
      <c r="D36" s="1146"/>
      <c r="E36" s="1147"/>
      <c r="F36" s="36">
        <v>1.28</v>
      </c>
      <c r="G36" s="37">
        <v>1.93</v>
      </c>
      <c r="H36" s="37">
        <v>2.89</v>
      </c>
      <c r="I36" s="37">
        <v>2.98</v>
      </c>
      <c r="J36" s="38">
        <v>2.72</v>
      </c>
      <c r="K36" s="22"/>
      <c r="L36" s="22"/>
      <c r="M36" s="22"/>
      <c r="N36" s="22"/>
      <c r="O36" s="22"/>
      <c r="P36" s="22"/>
    </row>
    <row r="37" spans="1:16" ht="39" customHeight="1" x14ac:dyDescent="0.15">
      <c r="A37" s="22"/>
      <c r="B37" s="35"/>
      <c r="C37" s="1145" t="s">
        <v>536</v>
      </c>
      <c r="D37" s="1146"/>
      <c r="E37" s="1147"/>
      <c r="F37" s="36">
        <v>2.7</v>
      </c>
      <c r="G37" s="37">
        <v>2.08</v>
      </c>
      <c r="H37" s="37">
        <v>2.0099999999999998</v>
      </c>
      <c r="I37" s="37">
        <v>1.65</v>
      </c>
      <c r="J37" s="38">
        <v>2.36</v>
      </c>
      <c r="K37" s="22"/>
      <c r="L37" s="22"/>
      <c r="M37" s="22"/>
      <c r="N37" s="22"/>
      <c r="O37" s="22"/>
      <c r="P37" s="22"/>
    </row>
    <row r="38" spans="1:16" ht="39" customHeight="1" x14ac:dyDescent="0.15">
      <c r="A38" s="22"/>
      <c r="B38" s="35"/>
      <c r="C38" s="1145" t="s">
        <v>537</v>
      </c>
      <c r="D38" s="1146"/>
      <c r="E38" s="1147"/>
      <c r="F38" s="36">
        <v>0.51</v>
      </c>
      <c r="G38" s="37">
        <v>0.54</v>
      </c>
      <c r="H38" s="37">
        <v>0.54</v>
      </c>
      <c r="I38" s="37">
        <v>0.6</v>
      </c>
      <c r="J38" s="38">
        <v>0.65</v>
      </c>
      <c r="K38" s="22"/>
      <c r="L38" s="22"/>
      <c r="M38" s="22"/>
      <c r="N38" s="22"/>
      <c r="O38" s="22"/>
      <c r="P38" s="22"/>
    </row>
    <row r="39" spans="1:16" ht="39" customHeight="1" x14ac:dyDescent="0.15">
      <c r="A39" s="22"/>
      <c r="B39" s="35"/>
      <c r="C39" s="1145" t="s">
        <v>538</v>
      </c>
      <c r="D39" s="1146"/>
      <c r="E39" s="1147"/>
      <c r="F39" s="36">
        <v>0.26</v>
      </c>
      <c r="G39" s="37">
        <v>0.28999999999999998</v>
      </c>
      <c r="H39" s="37">
        <v>0.28000000000000003</v>
      </c>
      <c r="I39" s="37">
        <v>0.27</v>
      </c>
      <c r="J39" s="38">
        <v>0.28000000000000003</v>
      </c>
      <c r="K39" s="22"/>
      <c r="L39" s="22"/>
      <c r="M39" s="22"/>
      <c r="N39" s="22"/>
      <c r="O39" s="22"/>
      <c r="P39" s="22"/>
    </row>
    <row r="40" spans="1:16" ht="39" customHeight="1" x14ac:dyDescent="0.15">
      <c r="A40" s="22"/>
      <c r="B40" s="35"/>
      <c r="C40" s="1145" t="s">
        <v>539</v>
      </c>
      <c r="D40" s="1146"/>
      <c r="E40" s="1147"/>
      <c r="F40" s="36" t="s">
        <v>487</v>
      </c>
      <c r="G40" s="37" t="s">
        <v>487</v>
      </c>
      <c r="H40" s="37" t="s">
        <v>487</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540</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541</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WBfZMSSwqSbzjwxGjA7uFJ3ewwXciT58bFOAtNL46+QXsQ3MWDBFeUwLEVZLaOmkPYfkMx7XC7yYytRGUWgjw==" saltValue="6ZusWKfp5J0vHbeHSed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4294967294"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1127</v>
      </c>
      <c r="L45" s="60">
        <v>1128</v>
      </c>
      <c r="M45" s="60">
        <v>1195</v>
      </c>
      <c r="N45" s="60">
        <v>1243</v>
      </c>
      <c r="O45" s="61">
        <v>1352</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180</v>
      </c>
      <c r="L48" s="64">
        <v>170</v>
      </c>
      <c r="M48" s="64">
        <v>244</v>
      </c>
      <c r="N48" s="64">
        <v>659</v>
      </c>
      <c r="O48" s="65">
        <v>625</v>
      </c>
      <c r="P48" s="48"/>
      <c r="Q48" s="48"/>
      <c r="R48" s="48"/>
      <c r="S48" s="48"/>
      <c r="T48" s="48"/>
      <c r="U48" s="48"/>
    </row>
    <row r="49" spans="1:21" ht="30.75" customHeight="1" x14ac:dyDescent="0.15">
      <c r="A49" s="48"/>
      <c r="B49" s="1155"/>
      <c r="C49" s="1156"/>
      <c r="D49" s="62"/>
      <c r="E49" s="1161" t="s">
        <v>14</v>
      </c>
      <c r="F49" s="1161"/>
      <c r="G49" s="1161"/>
      <c r="H49" s="1161"/>
      <c r="I49" s="1161"/>
      <c r="J49" s="1162"/>
      <c r="K49" s="63">
        <v>452</v>
      </c>
      <c r="L49" s="64">
        <v>319</v>
      </c>
      <c r="M49" s="64">
        <v>321</v>
      </c>
      <c r="N49" s="64">
        <v>83</v>
      </c>
      <c r="O49" s="65">
        <v>83</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v>1</v>
      </c>
      <c r="O51" s="65" t="s">
        <v>487</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1476</v>
      </c>
      <c r="L52" s="64">
        <v>1444</v>
      </c>
      <c r="M52" s="64">
        <v>1497</v>
      </c>
      <c r="N52" s="64">
        <v>1466</v>
      </c>
      <c r="O52" s="65">
        <v>1435</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283</v>
      </c>
      <c r="L53" s="69">
        <v>173</v>
      </c>
      <c r="M53" s="69">
        <v>263</v>
      </c>
      <c r="N53" s="69">
        <v>520</v>
      </c>
      <c r="O53" s="70">
        <v>625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2bM/1vYEkrsFTqWrL06FMmKyxizQVTLKbFkT872+QD34QkvD2LpocYA6GN8dlcm6plp9YMB7l534v2qnr6hCeQ==" saltValue="9+6ZjBV3KvMDlBKc0Tdyv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4294967294"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10738</v>
      </c>
      <c r="J41" s="344">
        <v>10704</v>
      </c>
      <c r="K41" s="344">
        <v>10474</v>
      </c>
      <c r="L41" s="344">
        <v>10859</v>
      </c>
      <c r="M41" s="345">
        <v>10328</v>
      </c>
    </row>
    <row r="42" spans="2:13" ht="27.75" customHeight="1" x14ac:dyDescent="0.15">
      <c r="B42" s="1186"/>
      <c r="C42" s="1187"/>
      <c r="D42" s="106"/>
      <c r="E42" s="1192" t="s">
        <v>32</v>
      </c>
      <c r="F42" s="1192"/>
      <c r="G42" s="1192"/>
      <c r="H42" s="1193"/>
      <c r="I42" s="346" t="s">
        <v>487</v>
      </c>
      <c r="J42" s="347" t="s">
        <v>487</v>
      </c>
      <c r="K42" s="347" t="s">
        <v>487</v>
      </c>
      <c r="L42" s="347" t="s">
        <v>487</v>
      </c>
      <c r="M42" s="348" t="s">
        <v>487</v>
      </c>
    </row>
    <row r="43" spans="2:13" ht="27.75" customHeight="1" x14ac:dyDescent="0.15">
      <c r="B43" s="1186"/>
      <c r="C43" s="1187"/>
      <c r="D43" s="106"/>
      <c r="E43" s="1192" t="s">
        <v>33</v>
      </c>
      <c r="F43" s="1192"/>
      <c r="G43" s="1192"/>
      <c r="H43" s="1193"/>
      <c r="I43" s="346">
        <v>3423</v>
      </c>
      <c r="J43" s="347">
        <v>2597</v>
      </c>
      <c r="K43" s="347">
        <v>2383</v>
      </c>
      <c r="L43" s="347">
        <v>6434</v>
      </c>
      <c r="M43" s="348">
        <v>5508</v>
      </c>
    </row>
    <row r="44" spans="2:13" ht="27.75" customHeight="1" x14ac:dyDescent="0.15">
      <c r="B44" s="1186"/>
      <c r="C44" s="1187"/>
      <c r="D44" s="106"/>
      <c r="E44" s="1192" t="s">
        <v>34</v>
      </c>
      <c r="F44" s="1192"/>
      <c r="G44" s="1192"/>
      <c r="H44" s="1193"/>
      <c r="I44" s="346">
        <v>4391</v>
      </c>
      <c r="J44" s="347">
        <v>4094</v>
      </c>
      <c r="K44" s="347">
        <v>3862</v>
      </c>
      <c r="L44" s="347">
        <v>901</v>
      </c>
      <c r="M44" s="348">
        <v>872</v>
      </c>
    </row>
    <row r="45" spans="2:13" ht="27.75" customHeight="1" x14ac:dyDescent="0.15">
      <c r="B45" s="1186"/>
      <c r="C45" s="1187"/>
      <c r="D45" s="106"/>
      <c r="E45" s="1192" t="s">
        <v>35</v>
      </c>
      <c r="F45" s="1192"/>
      <c r="G45" s="1192"/>
      <c r="H45" s="1193"/>
      <c r="I45" s="346">
        <v>2431</v>
      </c>
      <c r="J45" s="347">
        <v>2428</v>
      </c>
      <c r="K45" s="347">
        <v>2315</v>
      </c>
      <c r="L45" s="347">
        <v>2208</v>
      </c>
      <c r="M45" s="348">
        <v>2116</v>
      </c>
    </row>
    <row r="46" spans="2:13" ht="27.75" customHeight="1" x14ac:dyDescent="0.15">
      <c r="B46" s="1186"/>
      <c r="C46" s="1187"/>
      <c r="D46" s="107"/>
      <c r="E46" s="1192" t="s">
        <v>36</v>
      </c>
      <c r="F46" s="1192"/>
      <c r="G46" s="1192"/>
      <c r="H46" s="1193"/>
      <c r="I46" s="346" t="s">
        <v>487</v>
      </c>
      <c r="J46" s="347" t="s">
        <v>487</v>
      </c>
      <c r="K46" s="347" t="s">
        <v>487</v>
      </c>
      <c r="L46" s="347" t="s">
        <v>487</v>
      </c>
      <c r="M46" s="348" t="s">
        <v>487</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v>172</v>
      </c>
      <c r="J49" s="347" t="s">
        <v>487</v>
      </c>
      <c r="K49" s="347" t="s">
        <v>487</v>
      </c>
      <c r="L49" s="347" t="s">
        <v>487</v>
      </c>
      <c r="M49" s="348" t="s">
        <v>487</v>
      </c>
    </row>
    <row r="50" spans="2:13" ht="27.75" customHeight="1" x14ac:dyDescent="0.15">
      <c r="B50" s="1197" t="s">
        <v>40</v>
      </c>
      <c r="C50" s="1198"/>
      <c r="D50" s="109"/>
      <c r="E50" s="1192" t="s">
        <v>41</v>
      </c>
      <c r="F50" s="1192"/>
      <c r="G50" s="1192"/>
      <c r="H50" s="1193"/>
      <c r="I50" s="346">
        <v>8354</v>
      </c>
      <c r="J50" s="347">
        <v>9998</v>
      </c>
      <c r="K50" s="347">
        <v>11406</v>
      </c>
      <c r="L50" s="347">
        <v>9518</v>
      </c>
      <c r="M50" s="348">
        <v>10270</v>
      </c>
    </row>
    <row r="51" spans="2:13" ht="27.75" customHeight="1" x14ac:dyDescent="0.15">
      <c r="B51" s="1186"/>
      <c r="C51" s="1187"/>
      <c r="D51" s="106"/>
      <c r="E51" s="1192" t="s">
        <v>42</v>
      </c>
      <c r="F51" s="1192"/>
      <c r="G51" s="1192"/>
      <c r="H51" s="1193"/>
      <c r="I51" s="346">
        <v>1373</v>
      </c>
      <c r="J51" s="347">
        <v>1340</v>
      </c>
      <c r="K51" s="347">
        <v>1302</v>
      </c>
      <c r="L51" s="347">
        <v>1124</v>
      </c>
      <c r="M51" s="348">
        <v>799</v>
      </c>
    </row>
    <row r="52" spans="2:13" ht="27.75" customHeight="1" x14ac:dyDescent="0.15">
      <c r="B52" s="1188"/>
      <c r="C52" s="1189"/>
      <c r="D52" s="106"/>
      <c r="E52" s="1192" t="s">
        <v>43</v>
      </c>
      <c r="F52" s="1192"/>
      <c r="G52" s="1192"/>
      <c r="H52" s="1193"/>
      <c r="I52" s="346">
        <v>15241</v>
      </c>
      <c r="J52" s="347">
        <v>14725</v>
      </c>
      <c r="K52" s="347">
        <v>14239</v>
      </c>
      <c r="L52" s="347">
        <v>14088</v>
      </c>
      <c r="M52" s="348">
        <v>13377</v>
      </c>
    </row>
    <row r="53" spans="2:13" ht="27.75" customHeight="1" thickBot="1" x14ac:dyDescent="0.2">
      <c r="B53" s="1199" t="s">
        <v>19</v>
      </c>
      <c r="C53" s="1200"/>
      <c r="D53" s="110"/>
      <c r="E53" s="1201" t="s">
        <v>44</v>
      </c>
      <c r="F53" s="1201"/>
      <c r="G53" s="1201"/>
      <c r="H53" s="1202"/>
      <c r="I53" s="349">
        <v>-3814</v>
      </c>
      <c r="J53" s="350">
        <v>-6240</v>
      </c>
      <c r="K53" s="350">
        <v>-7913</v>
      </c>
      <c r="L53" s="350">
        <v>-4328</v>
      </c>
      <c r="M53" s="351">
        <v>-5622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VieIe0QPoRpHcy7E/7b6Mc3i0glWXH4gXws9v7HPtHgCrSlrGzGfLRtaSQyDGSLl2pus1hxEjjxs2XnAPwuIJA==" saltValue="+xJ4ODrsE+AaWnbXIPwCg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3257</v>
      </c>
      <c r="G55" s="352">
        <v>2687</v>
      </c>
      <c r="H55" s="353">
        <v>2687</v>
      </c>
    </row>
    <row r="56" spans="2:8" ht="52.5" customHeight="1" x14ac:dyDescent="0.15">
      <c r="B56" s="122"/>
      <c r="C56" s="1213" t="s">
        <v>47</v>
      </c>
      <c r="D56" s="1213"/>
      <c r="E56" s="1214"/>
      <c r="F56" s="354">
        <v>2362</v>
      </c>
      <c r="G56" s="354">
        <v>1250</v>
      </c>
      <c r="H56" s="355">
        <v>1308</v>
      </c>
    </row>
    <row r="57" spans="2:8" ht="53.25" customHeight="1" x14ac:dyDescent="0.15">
      <c r="B57" s="122"/>
      <c r="C57" s="1215" t="s">
        <v>48</v>
      </c>
      <c r="D57" s="1215"/>
      <c r="E57" s="1216"/>
      <c r="F57" s="356">
        <v>4145</v>
      </c>
      <c r="G57" s="356">
        <v>3965</v>
      </c>
      <c r="H57" s="357">
        <v>4674</v>
      </c>
    </row>
    <row r="58" spans="2:8" ht="45.75" customHeight="1" x14ac:dyDescent="0.15">
      <c r="B58" s="123"/>
      <c r="C58" s="1203" t="s">
        <v>557</v>
      </c>
      <c r="D58" s="1204"/>
      <c r="E58" s="1205"/>
      <c r="F58" s="358">
        <v>2306</v>
      </c>
      <c r="G58" s="358">
        <v>2088</v>
      </c>
      <c r="H58" s="359">
        <v>2467</v>
      </c>
    </row>
    <row r="59" spans="2:8" ht="45.75" customHeight="1" x14ac:dyDescent="0.15">
      <c r="B59" s="123"/>
      <c r="C59" s="1203" t="s">
        <v>558</v>
      </c>
      <c r="D59" s="1204"/>
      <c r="E59" s="1205"/>
      <c r="F59" s="358">
        <v>702</v>
      </c>
      <c r="G59" s="358">
        <v>705</v>
      </c>
      <c r="H59" s="359">
        <v>1009</v>
      </c>
    </row>
    <row r="60" spans="2:8" ht="45.75" customHeight="1" x14ac:dyDescent="0.15">
      <c r="B60" s="123"/>
      <c r="C60" s="1203" t="s">
        <v>559</v>
      </c>
      <c r="D60" s="1204"/>
      <c r="E60" s="1205"/>
      <c r="F60" s="358">
        <v>384</v>
      </c>
      <c r="G60" s="358">
        <v>382</v>
      </c>
      <c r="H60" s="359">
        <v>384</v>
      </c>
    </row>
    <row r="61" spans="2:8" ht="45.75" customHeight="1" x14ac:dyDescent="0.15">
      <c r="B61" s="123"/>
      <c r="C61" s="1203" t="s">
        <v>560</v>
      </c>
      <c r="D61" s="1204"/>
      <c r="E61" s="1205"/>
      <c r="F61" s="358">
        <v>266</v>
      </c>
      <c r="G61" s="358">
        <v>253</v>
      </c>
      <c r="H61" s="359">
        <v>254</v>
      </c>
    </row>
    <row r="62" spans="2:8" ht="45.75" customHeight="1" thickBot="1" x14ac:dyDescent="0.2">
      <c r="B62" s="124"/>
      <c r="C62" s="1206" t="s">
        <v>561</v>
      </c>
      <c r="D62" s="1207"/>
      <c r="E62" s="1208"/>
      <c r="F62" s="360">
        <v>119</v>
      </c>
      <c r="G62" s="360">
        <v>120</v>
      </c>
      <c r="H62" s="361">
        <v>121</v>
      </c>
    </row>
    <row r="63" spans="2:8" ht="52.5" customHeight="1" thickBot="1" x14ac:dyDescent="0.2">
      <c r="B63" s="125"/>
      <c r="C63" s="1209" t="s">
        <v>49</v>
      </c>
      <c r="D63" s="1209"/>
      <c r="E63" s="1210"/>
      <c r="F63" s="362">
        <v>9764</v>
      </c>
      <c r="G63" s="362">
        <v>7902</v>
      </c>
      <c r="H63" s="363">
        <v>8669</v>
      </c>
    </row>
    <row r="64" spans="2:8" x14ac:dyDescent="0.15"/>
  </sheetData>
  <sheetProtection algorithmName="SHA-512" hashValue="BVe2t38NEB68nlkrPIx4CaBLEPG5NNAeacKo8/8HwmocpqC97HzAFPihh9lgYwV2tILIL+MYEy8WBaroS7KDuQ==" saltValue="i/r8PCoEDr2V5p6u1Rd54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4294967293"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63610</v>
      </c>
      <c r="E3" s="144"/>
      <c r="F3" s="145">
        <v>76347</v>
      </c>
      <c r="G3" s="146"/>
      <c r="H3" s="147"/>
    </row>
    <row r="4" spans="1:8" x14ac:dyDescent="0.15">
      <c r="A4" s="148"/>
      <c r="B4" s="149"/>
      <c r="C4" s="150"/>
      <c r="D4" s="151">
        <v>21500</v>
      </c>
      <c r="E4" s="152"/>
      <c r="F4" s="153">
        <v>41762</v>
      </c>
      <c r="G4" s="154"/>
      <c r="H4" s="155"/>
    </row>
    <row r="5" spans="1:8" x14ac:dyDescent="0.15">
      <c r="A5" s="136" t="s">
        <v>519</v>
      </c>
      <c r="B5" s="141"/>
      <c r="C5" s="142"/>
      <c r="D5" s="143">
        <v>37752</v>
      </c>
      <c r="E5" s="144"/>
      <c r="F5" s="145">
        <v>69604</v>
      </c>
      <c r="G5" s="146"/>
      <c r="H5" s="147"/>
    </row>
    <row r="6" spans="1:8" x14ac:dyDescent="0.15">
      <c r="A6" s="148"/>
      <c r="B6" s="149"/>
      <c r="C6" s="150"/>
      <c r="D6" s="151">
        <v>21418</v>
      </c>
      <c r="E6" s="152"/>
      <c r="F6" s="153">
        <v>36247</v>
      </c>
      <c r="G6" s="154"/>
      <c r="H6" s="155"/>
    </row>
    <row r="7" spans="1:8" x14ac:dyDescent="0.15">
      <c r="A7" s="136" t="s">
        <v>520</v>
      </c>
      <c r="B7" s="141"/>
      <c r="C7" s="142"/>
      <c r="D7" s="143">
        <v>41076</v>
      </c>
      <c r="E7" s="144"/>
      <c r="F7" s="145">
        <v>68410</v>
      </c>
      <c r="G7" s="146"/>
      <c r="H7" s="147"/>
    </row>
    <row r="8" spans="1:8" x14ac:dyDescent="0.15">
      <c r="A8" s="148"/>
      <c r="B8" s="149"/>
      <c r="C8" s="150"/>
      <c r="D8" s="151">
        <v>19858</v>
      </c>
      <c r="E8" s="152"/>
      <c r="F8" s="153">
        <v>35086</v>
      </c>
      <c r="G8" s="154"/>
      <c r="H8" s="155"/>
    </row>
    <row r="9" spans="1:8" x14ac:dyDescent="0.15">
      <c r="A9" s="136" t="s">
        <v>521</v>
      </c>
      <c r="B9" s="141"/>
      <c r="C9" s="142"/>
      <c r="D9" s="143">
        <v>52275</v>
      </c>
      <c r="E9" s="144"/>
      <c r="F9" s="145">
        <v>73019</v>
      </c>
      <c r="G9" s="146"/>
      <c r="H9" s="147"/>
    </row>
    <row r="10" spans="1:8" x14ac:dyDescent="0.15">
      <c r="A10" s="148"/>
      <c r="B10" s="149"/>
      <c r="C10" s="150"/>
      <c r="D10" s="151">
        <v>18842</v>
      </c>
      <c r="E10" s="152"/>
      <c r="F10" s="153">
        <v>39427</v>
      </c>
      <c r="G10" s="154"/>
      <c r="H10" s="155"/>
    </row>
    <row r="11" spans="1:8" x14ac:dyDescent="0.15">
      <c r="A11" s="136" t="s">
        <v>522</v>
      </c>
      <c r="B11" s="141"/>
      <c r="C11" s="142"/>
      <c r="D11" s="143">
        <v>69990</v>
      </c>
      <c r="E11" s="144"/>
      <c r="F11" s="145">
        <v>76590</v>
      </c>
      <c r="G11" s="146"/>
      <c r="H11" s="147"/>
    </row>
    <row r="12" spans="1:8" x14ac:dyDescent="0.15">
      <c r="A12" s="148"/>
      <c r="B12" s="149"/>
      <c r="C12" s="156"/>
      <c r="D12" s="151">
        <v>22952</v>
      </c>
      <c r="E12" s="152"/>
      <c r="F12" s="153">
        <v>42387</v>
      </c>
      <c r="G12" s="154"/>
      <c r="H12" s="155"/>
    </row>
    <row r="13" spans="1:8" x14ac:dyDescent="0.15">
      <c r="A13" s="136"/>
      <c r="B13" s="141"/>
      <c r="C13" s="157"/>
      <c r="D13" s="158">
        <v>52941</v>
      </c>
      <c r="E13" s="159"/>
      <c r="F13" s="160">
        <v>72794</v>
      </c>
      <c r="G13" s="161"/>
      <c r="H13" s="147"/>
    </row>
    <row r="14" spans="1:8" x14ac:dyDescent="0.15">
      <c r="A14" s="148"/>
      <c r="B14" s="149"/>
      <c r="C14" s="150"/>
      <c r="D14" s="151">
        <v>20914</v>
      </c>
      <c r="E14" s="152"/>
      <c r="F14" s="153">
        <v>38982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5.16</v>
      </c>
      <c r="C19" s="162">
        <f>ROUND(VALUE(SUBSTITUTE(実質収支比率等に係る経年分析!G$48,"▲","-")),2)</f>
        <v>6.3</v>
      </c>
      <c r="D19" s="162">
        <f>ROUND(VALUE(SUBSTITUTE(実質収支比率等に係る経年分析!H$48,"▲","-")),2)</f>
        <v>4.07</v>
      </c>
      <c r="E19" s="162">
        <f>ROUND(VALUE(SUBSTITUTE(実質収支比率等に係る経年分析!I$48,"▲","-")),2)</f>
        <v>5.47</v>
      </c>
      <c r="F19" s="162">
        <f>ROUND(VALUE(SUBSTITUTE(実質収支比率等に係る経年分析!J$48,"▲","-")),2)</f>
        <v>5.37</v>
      </c>
    </row>
    <row r="20" spans="1:11" x14ac:dyDescent="0.15">
      <c r="A20" s="162" t="s">
        <v>53</v>
      </c>
      <c r="B20" s="162">
        <f>ROUND(VALUE(SUBSTITUTE(実質収支比率等に係る経年分析!F$47,"▲","-")),2)</f>
        <v>26.72</v>
      </c>
      <c r="C20" s="162">
        <f>ROUND(VALUE(SUBSTITUTE(実質収支比率等に係る経年分析!G$47,"▲","-")),2)</f>
        <v>34.130000000000003</v>
      </c>
      <c r="D20" s="162">
        <f>ROUND(VALUE(SUBSTITUTE(実質収支比率等に係る経年分析!H$47,"▲","-")),2)</f>
        <v>33.28</v>
      </c>
      <c r="E20" s="162">
        <f>ROUND(VALUE(SUBSTITUTE(実質収支比率等に係る経年分析!I$47,"▲","-")),2)</f>
        <v>27.39</v>
      </c>
      <c r="F20" s="162">
        <f>ROUND(VALUE(SUBSTITUTE(実質収支比率等に係る経年分析!J$47,"▲","-")),2)</f>
        <v>27.16</v>
      </c>
    </row>
    <row r="21" spans="1:11" x14ac:dyDescent="0.15">
      <c r="A21" s="162" t="s">
        <v>54</v>
      </c>
      <c r="B21" s="162">
        <f>IF(ISNUMBER(VALUE(SUBSTITUTE(実質収支比率等に係る経年分析!F$49,"▲","-"))),ROUND(VALUE(SUBSTITUTE(実質収支比率等に係る経年分析!F$49,"▲","-")),2),NA())</f>
        <v>1.39</v>
      </c>
      <c r="C21" s="162">
        <f>IF(ISNUMBER(VALUE(SUBSTITUTE(実質収支比率等に係る経年分析!G$49,"▲","-"))),ROUND(VALUE(SUBSTITUTE(実質収支比率等に係る経年分析!G$49,"▲","-")),2),NA())</f>
        <v>7.11</v>
      </c>
      <c r="D21" s="162">
        <f>IF(ISNUMBER(VALUE(SUBSTITUTE(実質収支比率等に係る経年分析!H$49,"▲","-"))),ROUND(VALUE(SUBSTITUTE(実質収支比率等に係る経年分析!H$49,"▲","-")),2),NA())</f>
        <v>-7.48</v>
      </c>
      <c r="E21" s="162">
        <f>IF(ISNUMBER(VALUE(SUBSTITUTE(実質収支比率等に係る経年分析!I$49,"▲","-"))),ROUND(VALUE(SUBSTITUTE(実質収支比率等に係る経年分析!I$49,"▲","-")),2),NA())</f>
        <v>-6.44</v>
      </c>
      <c r="F21" s="162">
        <f>IF(ISNUMBER(VALUE(SUBSTITUTE(実質収支比率等に係る経年分析!J$49,"▲","-"))),ROUND(VALUE(SUBSTITUTE(実質収支比率等に係る経年分析!J$49,"▲","-")),2),NA())</f>
        <v>-2.77</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白石市病院事業会計</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白石市後期高齢者医療特別会計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0.28999999999999998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0.28000000000000003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0.28000000000000003</v>
      </c>
    </row>
    <row r="32" spans="1:11" x14ac:dyDescent="0.15">
      <c r="A32" s="163" t="str">
        <f>IF(連結実質赤字比率に係る赤字・黒字の構成分析!C$38="",NA(),連結実質赤字比率に係る赤字・黒字の構成分析!C$38)</f>
        <v>白石市国民健康保険特別会計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0.54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0.65</v>
      </c>
    </row>
    <row r="33" spans="1:16" x14ac:dyDescent="0.15">
      <c r="A33" s="163" t="str">
        <f>IF(連結実質赤字比率に係る赤字・黒字の構成分析!C$37="",NA(),連結実質赤字比率に係る赤字・黒字の構成分析!C$37)</f>
        <v>白石市下水道事業会計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2.08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2.0099999999999998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1.65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2.36</v>
      </c>
    </row>
    <row r="34" spans="1:16" x14ac:dyDescent="0.15">
      <c r="A34" s="163" t="str">
        <f>IF(連結実質赤字比率に係る赤字・黒字の構成分析!C$36="",NA(),連結実質赤字比率に係る赤字・黒字の構成分析!C$36)</f>
        <v>白石市介護保険特別会計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1.28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1.93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2.89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2.98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2.72</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5.16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6.29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4.0599999999999996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5.46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5.37</v>
      </c>
    </row>
    <row r="36" spans="1:16" x14ac:dyDescent="0.15">
      <c r="A36" s="163" t="str">
        <f>IF(連結実質赤字比率に係る赤字・黒字の構成分析!C$34="",NA(),連結実質赤字比率に係る赤字・黒字の構成分析!C$34)</f>
        <v>白石市水道事業会計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10.98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10.62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11.63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12.28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12.78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1476</v>
      </c>
      <c r="E42" s="164"/>
      <c r="F42" s="164"/>
      <c r="G42" s="164">
        <f>'実質公債費比率（分子）の構造'!L$52</f>
        <v>1444</v>
      </c>
      <c r="H42" s="164"/>
      <c r="I42" s="164"/>
      <c r="J42" s="164">
        <f>'実質公債費比率（分子）の構造'!M$52</f>
        <v>1497</v>
      </c>
      <c r="K42" s="164"/>
      <c r="L42" s="164"/>
      <c r="M42" s="164">
        <f>'実質公債費比率（分子）の構造'!N$52</f>
        <v>1466</v>
      </c>
      <c r="N42" s="164"/>
      <c r="O42" s="164"/>
      <c r="P42" s="164">
        <f>'実質公債費比率（分子）の構造'!O$52</f>
        <v>1435</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1</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452</v>
      </c>
      <c r="C45" s="164"/>
      <c r="D45" s="164"/>
      <c r="E45" s="164">
        <f>'実質公債費比率（分子）の構造'!L$49</f>
        <v>319</v>
      </c>
      <c r="F45" s="164"/>
      <c r="G45" s="164"/>
      <c r="H45" s="164">
        <f>'実質公債費比率（分子）の構造'!M$49</f>
        <v>321</v>
      </c>
      <c r="I45" s="164"/>
      <c r="J45" s="164"/>
      <c r="K45" s="164">
        <f>'実質公債費比率（分子）の構造'!N$49</f>
        <v>83</v>
      </c>
      <c r="L45" s="164"/>
      <c r="M45" s="164"/>
      <c r="N45" s="164">
        <f>'実質公債費比率（分子）の構造'!O$49</f>
        <v>83</v>
      </c>
      <c r="O45" s="164"/>
      <c r="P45" s="164"/>
    </row>
    <row r="46" spans="1:16" x14ac:dyDescent="0.15">
      <c r="A46" s="164" t="s">
        <v>64</v>
      </c>
      <c r="B46" s="164">
        <f>'実質公債費比率（分子）の構造'!K$48</f>
        <v>180</v>
      </c>
      <c r="C46" s="164"/>
      <c r="D46" s="164"/>
      <c r="E46" s="164">
        <f>'実質公債費比率（分子）の構造'!L$48</f>
        <v>170</v>
      </c>
      <c r="F46" s="164"/>
      <c r="G46" s="164"/>
      <c r="H46" s="164">
        <f>'実質公債費比率（分子）の構造'!M$48</f>
        <v>244</v>
      </c>
      <c r="I46" s="164"/>
      <c r="J46" s="164"/>
      <c r="K46" s="164">
        <f>'実質公債費比率（分子）の構造'!N$48</f>
        <v>659</v>
      </c>
      <c r="L46" s="164"/>
      <c r="M46" s="164"/>
      <c r="N46" s="164">
        <f>'実質公債費比率（分子）の構造'!O$48</f>
        <v>625</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1127</v>
      </c>
      <c r="C49" s="164"/>
      <c r="D49" s="164"/>
      <c r="E49" s="164">
        <f>'実質公債費比率（分子）の構造'!L$45</f>
        <v>1128</v>
      </c>
      <c r="F49" s="164"/>
      <c r="G49" s="164"/>
      <c r="H49" s="164">
        <f>'実質公債費比率（分子）の構造'!M$45</f>
        <v>1195</v>
      </c>
      <c r="I49" s="164"/>
      <c r="J49" s="164"/>
      <c r="K49" s="164">
        <f>'実質公債費比率（分子）の構造'!N$45</f>
        <v>1243</v>
      </c>
      <c r="L49" s="164"/>
      <c r="M49" s="164"/>
      <c r="N49" s="164">
        <f>'実質公債費比率（分子）の構造'!O$45</f>
        <v>1352</v>
      </c>
      <c r="O49" s="164"/>
      <c r="P49" s="164"/>
    </row>
    <row r="50" spans="1:16" x14ac:dyDescent="0.15">
      <c r="A50" s="164" t="s">
        <v>67</v>
      </c>
      <c r="B50" s="164" t="e">
        <f>NA()</f>
        <v>#N/A</v>
      </c>
      <c r="C50" s="164">
        <f>IF(ISNUMBER('実質公債費比率（分子）の構造'!K$53),'実質公債費比率（分子）の構造'!K$53,NA())</f>
        <v>283</v>
      </c>
      <c r="D50" s="164" t="e">
        <f>NA()</f>
        <v>#N/A</v>
      </c>
      <c r="E50" s="164" t="e">
        <f>NA()</f>
        <v>#N/A</v>
      </c>
      <c r="F50" s="164">
        <f>IF(ISNUMBER('実質公債費比率（分子）の構造'!L$53),'実質公債費比率（分子）の構造'!L$53,NA())</f>
        <v>173</v>
      </c>
      <c r="G50" s="164" t="e">
        <f>NA()</f>
        <v>#N/A</v>
      </c>
      <c r="H50" s="164" t="e">
        <f>NA()</f>
        <v>#N/A</v>
      </c>
      <c r="I50" s="164">
        <f>IF(ISNUMBER('実質公債費比率（分子）の構造'!M$53),'実質公債費比率（分子）の構造'!M$53,NA())</f>
        <v>263</v>
      </c>
      <c r="J50" s="164" t="e">
        <f>NA()</f>
        <v>#N/A</v>
      </c>
      <c r="K50" s="164" t="e">
        <f>NA()</f>
        <v>#N/A</v>
      </c>
      <c r="L50" s="164">
        <f>IF(ISNUMBER('実質公債費比率（分子）の構造'!N$53),'実質公債費比率（分子）の構造'!N$53,NA())</f>
        <v>520</v>
      </c>
      <c r="M50" s="164" t="e">
        <f>NA()</f>
        <v>#N/A</v>
      </c>
      <c r="N50" s="164" t="e">
        <f>NA()</f>
        <v>#N/A</v>
      </c>
      <c r="O50" s="164">
        <f>IF(ISNUMBER('実質公債費比率（分子）の構造'!O$53),'実質公債費比率（分子）の構造'!O$53,NA())</f>
        <v>625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15241</v>
      </c>
      <c r="E56" s="163"/>
      <c r="F56" s="163"/>
      <c r="G56" s="163">
        <f>'将来負担比率（分子）の構造'!J$52</f>
        <v>14725</v>
      </c>
      <c r="H56" s="163"/>
      <c r="I56" s="163"/>
      <c r="J56" s="163">
        <f>'将来負担比率（分子）の構造'!K$52</f>
        <v>14239</v>
      </c>
      <c r="K56" s="163"/>
      <c r="L56" s="163"/>
      <c r="M56" s="163">
        <f>'将来負担比率（分子）の構造'!L$52</f>
        <v>14088</v>
      </c>
      <c r="N56" s="163"/>
      <c r="O56" s="163"/>
      <c r="P56" s="163">
        <f>'将来負担比率（分子）の構造'!M$52</f>
        <v>13377</v>
      </c>
    </row>
    <row r="57" spans="1:16" x14ac:dyDescent="0.15">
      <c r="A57" s="163" t="s">
        <v>42</v>
      </c>
      <c r="B57" s="163"/>
      <c r="C57" s="163"/>
      <c r="D57" s="163">
        <f>'将来負担比率（分子）の構造'!I$51</f>
        <v>1373</v>
      </c>
      <c r="E57" s="163"/>
      <c r="F57" s="163"/>
      <c r="G57" s="163">
        <f>'将来負担比率（分子）の構造'!J$51</f>
        <v>1340</v>
      </c>
      <c r="H57" s="163"/>
      <c r="I57" s="163"/>
      <c r="J57" s="163">
        <f>'将来負担比率（分子）の構造'!K$51</f>
        <v>1302</v>
      </c>
      <c r="K57" s="163"/>
      <c r="L57" s="163"/>
      <c r="M57" s="163">
        <f>'将来負担比率（分子）の構造'!L$51</f>
        <v>1124</v>
      </c>
      <c r="N57" s="163"/>
      <c r="O57" s="163"/>
      <c r="P57" s="163">
        <f>'将来負担比率（分子）の構造'!M$51</f>
        <v>799</v>
      </c>
    </row>
    <row r="58" spans="1:16" x14ac:dyDescent="0.15">
      <c r="A58" s="163" t="s">
        <v>41</v>
      </c>
      <c r="B58" s="163"/>
      <c r="C58" s="163"/>
      <c r="D58" s="163">
        <f>'将来負担比率（分子）の構造'!I$50</f>
        <v>8354</v>
      </c>
      <c r="E58" s="163"/>
      <c r="F58" s="163"/>
      <c r="G58" s="163">
        <f>'将来負担比率（分子）の構造'!J$50</f>
        <v>9998</v>
      </c>
      <c r="H58" s="163"/>
      <c r="I58" s="163"/>
      <c r="J58" s="163">
        <f>'将来負担比率（分子）の構造'!K$50</f>
        <v>11406</v>
      </c>
      <c r="K58" s="163"/>
      <c r="L58" s="163"/>
      <c r="M58" s="163">
        <f>'将来負担比率（分子）の構造'!L$50</f>
        <v>9518</v>
      </c>
      <c r="N58" s="163"/>
      <c r="O58" s="163"/>
      <c r="P58" s="163">
        <f>'将来負担比率（分子）の構造'!M$50</f>
        <v>10270</v>
      </c>
    </row>
    <row r="59" spans="1:16" x14ac:dyDescent="0.15">
      <c r="A59" s="163" t="s">
        <v>39</v>
      </c>
      <c r="B59" s="163">
        <f>'将来負担比率（分子）の構造'!I$49</f>
        <v>172</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2431</v>
      </c>
      <c r="C62" s="163"/>
      <c r="D62" s="163"/>
      <c r="E62" s="163">
        <f>'将来負担比率（分子）の構造'!J$45</f>
        <v>2428</v>
      </c>
      <c r="F62" s="163"/>
      <c r="G62" s="163"/>
      <c r="H62" s="163">
        <f>'将来負担比率（分子）の構造'!K$45</f>
        <v>2315</v>
      </c>
      <c r="I62" s="163"/>
      <c r="J62" s="163"/>
      <c r="K62" s="163">
        <f>'将来負担比率（分子）の構造'!L$45</f>
        <v>2208</v>
      </c>
      <c r="L62" s="163"/>
      <c r="M62" s="163"/>
      <c r="N62" s="163">
        <f>'将来負担比率（分子）の構造'!M$45</f>
        <v>2116</v>
      </c>
      <c r="O62" s="163"/>
      <c r="P62" s="163"/>
    </row>
    <row r="63" spans="1:16" x14ac:dyDescent="0.15">
      <c r="A63" s="163" t="s">
        <v>34</v>
      </c>
      <c r="B63" s="163">
        <f>'将来負担比率（分子）の構造'!I$44</f>
        <v>4391</v>
      </c>
      <c r="C63" s="163"/>
      <c r="D63" s="163"/>
      <c r="E63" s="163">
        <f>'将来負担比率（分子）の構造'!J$44</f>
        <v>4094</v>
      </c>
      <c r="F63" s="163"/>
      <c r="G63" s="163"/>
      <c r="H63" s="163">
        <f>'将来負担比率（分子）の構造'!K$44</f>
        <v>3862</v>
      </c>
      <c r="I63" s="163"/>
      <c r="J63" s="163"/>
      <c r="K63" s="163">
        <f>'将来負担比率（分子）の構造'!L$44</f>
        <v>901</v>
      </c>
      <c r="L63" s="163"/>
      <c r="M63" s="163"/>
      <c r="N63" s="163">
        <f>'将来負担比率（分子）の構造'!M$44</f>
        <v>872</v>
      </c>
      <c r="O63" s="163"/>
      <c r="P63" s="163"/>
    </row>
    <row r="64" spans="1:16" x14ac:dyDescent="0.15">
      <c r="A64" s="163" t="s">
        <v>33</v>
      </c>
      <c r="B64" s="163">
        <f>'将来負担比率（分子）の構造'!I$43</f>
        <v>3423</v>
      </c>
      <c r="C64" s="163"/>
      <c r="D64" s="163"/>
      <c r="E64" s="163">
        <f>'将来負担比率（分子）の構造'!J$43</f>
        <v>2597</v>
      </c>
      <c r="F64" s="163"/>
      <c r="G64" s="163"/>
      <c r="H64" s="163">
        <f>'将来負担比率（分子）の構造'!K$43</f>
        <v>2383</v>
      </c>
      <c r="I64" s="163"/>
      <c r="J64" s="163"/>
      <c r="K64" s="163">
        <f>'将来負担比率（分子）の構造'!L$43</f>
        <v>6434</v>
      </c>
      <c r="L64" s="163"/>
      <c r="M64" s="163"/>
      <c r="N64" s="163">
        <f>'将来負担比率（分子）の構造'!M$43</f>
        <v>5508</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10738</v>
      </c>
      <c r="C66" s="163"/>
      <c r="D66" s="163"/>
      <c r="E66" s="163">
        <f>'将来負担比率（分子）の構造'!J$41</f>
        <v>10704</v>
      </c>
      <c r="F66" s="163"/>
      <c r="G66" s="163"/>
      <c r="H66" s="163">
        <f>'将来負担比率（分子）の構造'!K$41</f>
        <v>10474</v>
      </c>
      <c r="I66" s="163"/>
      <c r="J66" s="163"/>
      <c r="K66" s="163">
        <f>'将来負担比率（分子）の構造'!L$41</f>
        <v>10859</v>
      </c>
      <c r="L66" s="163"/>
      <c r="M66" s="163"/>
      <c r="N66" s="163">
        <f>'将来負担比率（分子）の構造'!M$41</f>
        <v>10328</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3257</v>
      </c>
      <c r="C72" s="167">
        <f>基金残高に係る経年分析!G55</f>
        <v>2687</v>
      </c>
      <c r="D72" s="167">
        <f>基金残高に係る経年分析!H55</f>
        <v>2687</v>
      </c>
    </row>
    <row r="73" spans="1:16" x14ac:dyDescent="0.15">
      <c r="A73" s="166" t="s">
        <v>74</v>
      </c>
      <c r="B73" s="167">
        <f>基金残高に係る経年分析!F56</f>
        <v>2362</v>
      </c>
      <c r="C73" s="167">
        <f>基金残高に係る経年分析!G56</f>
        <v>1250</v>
      </c>
      <c r="D73" s="167">
        <f>基金残高に係る経年分析!H56</f>
        <v>1308</v>
      </c>
    </row>
    <row r="74" spans="1:16" x14ac:dyDescent="0.15">
      <c r="A74" s="166" t="s">
        <v>75</v>
      </c>
      <c r="B74" s="167">
        <f>基金残高に係る経年分析!F57</f>
        <v>4145</v>
      </c>
      <c r="C74" s="167">
        <f>基金残高に係る経年分析!G57</f>
        <v>3965</v>
      </c>
      <c r="D74" s="167">
        <f>基金残高に係る経年分析!H57</f>
        <v>4674</v>
      </c>
    </row>
  </sheetData>
  <sheetProtection algorithmName="SHA-512" hashValue="AMc3mYIm5XLFSeQ+GSQnR0+ISwFkea9/iNkMK2LKYJFz5VwM1T9eC+3iOWLkEIey06aPzLLMBZ4FQGXg5NEuow==" saltValue="oTEvLhF6UYrx61NEAsixN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4360595</v>
      </c>
      <c r="S5" s="613"/>
      <c r="T5" s="613"/>
      <c r="U5" s="613"/>
      <c r="V5" s="613"/>
      <c r="W5" s="613"/>
      <c r="X5" s="613"/>
      <c r="Y5" s="614"/>
      <c r="Z5" s="615">
        <v>22.7</v>
      </c>
      <c r="AA5" s="615"/>
      <c r="AB5" s="615"/>
      <c r="AC5" s="615"/>
      <c r="AD5" s="616">
        <v>4216268</v>
      </c>
      <c r="AE5" s="616"/>
      <c r="AF5" s="616"/>
      <c r="AG5" s="616"/>
      <c r="AH5" s="616"/>
      <c r="AI5" s="616"/>
      <c r="AJ5" s="616"/>
      <c r="AK5" s="616"/>
      <c r="AL5" s="617">
        <v>41.6</v>
      </c>
      <c r="AM5" s="618"/>
      <c r="AN5" s="618"/>
      <c r="AO5" s="619"/>
      <c r="AP5" s="609" t="s">
        <v>216</v>
      </c>
      <c r="AQ5" s="610"/>
      <c r="AR5" s="610"/>
      <c r="AS5" s="610"/>
      <c r="AT5" s="610"/>
      <c r="AU5" s="610"/>
      <c r="AV5" s="610"/>
      <c r="AW5" s="610"/>
      <c r="AX5" s="610"/>
      <c r="AY5" s="610"/>
      <c r="AZ5" s="610"/>
      <c r="BA5" s="610"/>
      <c r="BB5" s="610"/>
      <c r="BC5" s="610"/>
      <c r="BD5" s="610"/>
      <c r="BE5" s="610"/>
      <c r="BF5" s="611"/>
      <c r="BG5" s="623">
        <v>4210936</v>
      </c>
      <c r="BH5" s="624"/>
      <c r="BI5" s="624"/>
      <c r="BJ5" s="624"/>
      <c r="BK5" s="624"/>
      <c r="BL5" s="624"/>
      <c r="BM5" s="624"/>
      <c r="BN5" s="625"/>
      <c r="BO5" s="626">
        <v>96.6</v>
      </c>
      <c r="BP5" s="626"/>
      <c r="BQ5" s="626"/>
      <c r="BR5" s="626"/>
      <c r="BS5" s="627" t="s">
        <v>121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216426</v>
      </c>
      <c r="S6" s="624"/>
      <c r="T6" s="624"/>
      <c r="U6" s="624"/>
      <c r="V6" s="624"/>
      <c r="W6" s="624"/>
      <c r="X6" s="624"/>
      <c r="Y6" s="625"/>
      <c r="Z6" s="626">
        <v>1.1000000000000001</v>
      </c>
      <c r="AA6" s="626"/>
      <c r="AB6" s="626"/>
      <c r="AC6" s="626"/>
      <c r="AD6" s="627">
        <v>216426</v>
      </c>
      <c r="AE6" s="627"/>
      <c r="AF6" s="627"/>
      <c r="AG6" s="627"/>
      <c r="AH6" s="627"/>
      <c r="AI6" s="627"/>
      <c r="AJ6" s="627"/>
      <c r="AK6" s="627"/>
      <c r="AL6" s="628">
        <v>2.1</v>
      </c>
      <c r="AM6" s="629"/>
      <c r="AN6" s="629"/>
      <c r="AO6" s="630"/>
      <c r="AP6" s="620" t="s">
        <v>221</v>
      </c>
      <c r="AQ6" s="621"/>
      <c r="AR6" s="621"/>
      <c r="AS6" s="621"/>
      <c r="AT6" s="621"/>
      <c r="AU6" s="621"/>
      <c r="AV6" s="621"/>
      <c r="AW6" s="621"/>
      <c r="AX6" s="621"/>
      <c r="AY6" s="621"/>
      <c r="AZ6" s="621"/>
      <c r="BA6" s="621"/>
      <c r="BB6" s="621"/>
      <c r="BC6" s="621"/>
      <c r="BD6" s="621"/>
      <c r="BE6" s="621"/>
      <c r="BF6" s="622"/>
      <c r="BG6" s="623">
        <v>4210936</v>
      </c>
      <c r="BH6" s="624"/>
      <c r="BI6" s="624"/>
      <c r="BJ6" s="624"/>
      <c r="BK6" s="624"/>
      <c r="BL6" s="624"/>
      <c r="BM6" s="624"/>
      <c r="BN6" s="625"/>
      <c r="BO6" s="626">
        <v>96.6</v>
      </c>
      <c r="BP6" s="626"/>
      <c r="BQ6" s="626"/>
      <c r="BR6" s="626"/>
      <c r="BS6" s="627" t="s">
        <v>121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157493</v>
      </c>
      <c r="CS6" s="624"/>
      <c r="CT6" s="624"/>
      <c r="CU6" s="624"/>
      <c r="CV6" s="624"/>
      <c r="CW6" s="624"/>
      <c r="CX6" s="624"/>
      <c r="CY6" s="625"/>
      <c r="CZ6" s="617">
        <v>0.8</v>
      </c>
      <c r="DA6" s="618"/>
      <c r="DB6" s="618"/>
      <c r="DC6" s="634"/>
      <c r="DD6" s="632" t="s">
        <v>121</v>
      </c>
      <c r="DE6" s="624"/>
      <c r="DF6" s="624"/>
      <c r="DG6" s="624"/>
      <c r="DH6" s="624"/>
      <c r="DI6" s="624"/>
      <c r="DJ6" s="624"/>
      <c r="DK6" s="624"/>
      <c r="DL6" s="624"/>
      <c r="DM6" s="624"/>
      <c r="DN6" s="624"/>
      <c r="DO6" s="624"/>
      <c r="DP6" s="625"/>
      <c r="DQ6" s="632">
        <v>157493</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1184</v>
      </c>
      <c r="S7" s="624"/>
      <c r="T7" s="624"/>
      <c r="U7" s="624"/>
      <c r="V7" s="624"/>
      <c r="W7" s="624"/>
      <c r="X7" s="624"/>
      <c r="Y7" s="625"/>
      <c r="Z7" s="626">
        <v>0</v>
      </c>
      <c r="AA7" s="626"/>
      <c r="AB7" s="626"/>
      <c r="AC7" s="626"/>
      <c r="AD7" s="627">
        <v>1184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1632365</v>
      </c>
      <c r="BH7" s="624"/>
      <c r="BI7" s="624"/>
      <c r="BJ7" s="624"/>
      <c r="BK7" s="624"/>
      <c r="BL7" s="624"/>
      <c r="BM7" s="624"/>
      <c r="BN7" s="625"/>
      <c r="BO7" s="626">
        <v>37.4</v>
      </c>
      <c r="BP7" s="626"/>
      <c r="BQ7" s="626"/>
      <c r="BR7" s="626"/>
      <c r="BS7" s="627" t="s">
        <v>121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2701426</v>
      </c>
      <c r="CS7" s="624"/>
      <c r="CT7" s="624"/>
      <c r="CU7" s="624"/>
      <c r="CV7" s="624"/>
      <c r="CW7" s="624"/>
      <c r="CX7" s="624"/>
      <c r="CY7" s="625"/>
      <c r="CZ7" s="626">
        <v>14.5</v>
      </c>
      <c r="DA7" s="626"/>
      <c r="DB7" s="626"/>
      <c r="DC7" s="626"/>
      <c r="DD7" s="632">
        <v>52845</v>
      </c>
      <c r="DE7" s="624"/>
      <c r="DF7" s="624"/>
      <c r="DG7" s="624"/>
      <c r="DH7" s="624"/>
      <c r="DI7" s="624"/>
      <c r="DJ7" s="624"/>
      <c r="DK7" s="624"/>
      <c r="DL7" s="624"/>
      <c r="DM7" s="624"/>
      <c r="DN7" s="624"/>
      <c r="DO7" s="624"/>
      <c r="DP7" s="625"/>
      <c r="DQ7" s="632">
        <v>2516266</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20165</v>
      </c>
      <c r="S8" s="624"/>
      <c r="T8" s="624"/>
      <c r="U8" s="624"/>
      <c r="V8" s="624"/>
      <c r="W8" s="624"/>
      <c r="X8" s="624"/>
      <c r="Y8" s="625"/>
      <c r="Z8" s="626">
        <v>0.1</v>
      </c>
      <c r="AA8" s="626"/>
      <c r="AB8" s="626"/>
      <c r="AC8" s="626"/>
      <c r="AD8" s="627">
        <v>20165</v>
      </c>
      <c r="AE8" s="627"/>
      <c r="AF8" s="627"/>
      <c r="AG8" s="627"/>
      <c r="AH8" s="627"/>
      <c r="AI8" s="627"/>
      <c r="AJ8" s="627"/>
      <c r="AK8" s="627"/>
      <c r="AL8" s="628">
        <v>0.2</v>
      </c>
      <c r="AM8" s="629"/>
      <c r="AN8" s="629"/>
      <c r="AO8" s="630"/>
      <c r="AP8" s="620" t="s">
        <v>227</v>
      </c>
      <c r="AQ8" s="621"/>
      <c r="AR8" s="621"/>
      <c r="AS8" s="621"/>
      <c r="AT8" s="621"/>
      <c r="AU8" s="621"/>
      <c r="AV8" s="621"/>
      <c r="AW8" s="621"/>
      <c r="AX8" s="621"/>
      <c r="AY8" s="621"/>
      <c r="AZ8" s="621"/>
      <c r="BA8" s="621"/>
      <c r="BB8" s="621"/>
      <c r="BC8" s="621"/>
      <c r="BD8" s="621"/>
      <c r="BE8" s="621"/>
      <c r="BF8" s="622"/>
      <c r="BG8" s="623">
        <v>47963</v>
      </c>
      <c r="BH8" s="624"/>
      <c r="BI8" s="624"/>
      <c r="BJ8" s="624"/>
      <c r="BK8" s="624"/>
      <c r="BL8" s="624"/>
      <c r="BM8" s="624"/>
      <c r="BN8" s="625"/>
      <c r="BO8" s="626">
        <v>1.1000000000000001</v>
      </c>
      <c r="BP8" s="626"/>
      <c r="BQ8" s="626"/>
      <c r="BR8" s="626"/>
      <c r="BS8" s="627" t="s">
        <v>121</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5622279</v>
      </c>
      <c r="CS8" s="624"/>
      <c r="CT8" s="624"/>
      <c r="CU8" s="624"/>
      <c r="CV8" s="624"/>
      <c r="CW8" s="624"/>
      <c r="CX8" s="624"/>
      <c r="CY8" s="625"/>
      <c r="CZ8" s="626">
        <v>30.2</v>
      </c>
      <c r="DA8" s="626"/>
      <c r="DB8" s="626"/>
      <c r="DC8" s="626"/>
      <c r="DD8" s="632">
        <v>12289</v>
      </c>
      <c r="DE8" s="624"/>
      <c r="DF8" s="624"/>
      <c r="DG8" s="624"/>
      <c r="DH8" s="624"/>
      <c r="DI8" s="624"/>
      <c r="DJ8" s="624"/>
      <c r="DK8" s="624"/>
      <c r="DL8" s="624"/>
      <c r="DM8" s="624"/>
      <c r="DN8" s="624"/>
      <c r="DO8" s="624"/>
      <c r="DP8" s="625"/>
      <c r="DQ8" s="632">
        <v>3382921</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26889</v>
      </c>
      <c r="S9" s="624"/>
      <c r="T9" s="624"/>
      <c r="U9" s="624"/>
      <c r="V9" s="624"/>
      <c r="W9" s="624"/>
      <c r="X9" s="624"/>
      <c r="Y9" s="625"/>
      <c r="Z9" s="626">
        <v>0.1</v>
      </c>
      <c r="AA9" s="626"/>
      <c r="AB9" s="626"/>
      <c r="AC9" s="626"/>
      <c r="AD9" s="627">
        <v>26889</v>
      </c>
      <c r="AE9" s="627"/>
      <c r="AF9" s="627"/>
      <c r="AG9" s="627"/>
      <c r="AH9" s="627"/>
      <c r="AI9" s="627"/>
      <c r="AJ9" s="627"/>
      <c r="AK9" s="627"/>
      <c r="AL9" s="628">
        <v>0.3</v>
      </c>
      <c r="AM9" s="629"/>
      <c r="AN9" s="629"/>
      <c r="AO9" s="630"/>
      <c r="AP9" s="620" t="s">
        <v>230</v>
      </c>
      <c r="AQ9" s="621"/>
      <c r="AR9" s="621"/>
      <c r="AS9" s="621"/>
      <c r="AT9" s="621"/>
      <c r="AU9" s="621"/>
      <c r="AV9" s="621"/>
      <c r="AW9" s="621"/>
      <c r="AX9" s="621"/>
      <c r="AY9" s="621"/>
      <c r="AZ9" s="621"/>
      <c r="BA9" s="621"/>
      <c r="BB9" s="621"/>
      <c r="BC9" s="621"/>
      <c r="BD9" s="621"/>
      <c r="BE9" s="621"/>
      <c r="BF9" s="622"/>
      <c r="BG9" s="623">
        <v>1147496</v>
      </c>
      <c r="BH9" s="624"/>
      <c r="BI9" s="624"/>
      <c r="BJ9" s="624"/>
      <c r="BK9" s="624"/>
      <c r="BL9" s="624"/>
      <c r="BM9" s="624"/>
      <c r="BN9" s="625"/>
      <c r="BO9" s="626">
        <v>26.3</v>
      </c>
      <c r="BP9" s="626"/>
      <c r="BQ9" s="626"/>
      <c r="BR9" s="626"/>
      <c r="BS9" s="627" t="s">
        <v>121</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1998380</v>
      </c>
      <c r="CS9" s="624"/>
      <c r="CT9" s="624"/>
      <c r="CU9" s="624"/>
      <c r="CV9" s="624"/>
      <c r="CW9" s="624"/>
      <c r="CX9" s="624"/>
      <c r="CY9" s="625"/>
      <c r="CZ9" s="626">
        <v>10.7</v>
      </c>
      <c r="DA9" s="626"/>
      <c r="DB9" s="626"/>
      <c r="DC9" s="626"/>
      <c r="DD9" s="632">
        <v>3659</v>
      </c>
      <c r="DE9" s="624"/>
      <c r="DF9" s="624"/>
      <c r="DG9" s="624"/>
      <c r="DH9" s="624"/>
      <c r="DI9" s="624"/>
      <c r="DJ9" s="624"/>
      <c r="DK9" s="624"/>
      <c r="DL9" s="624"/>
      <c r="DM9" s="624"/>
      <c r="DN9" s="624"/>
      <c r="DO9" s="624"/>
      <c r="DP9" s="625"/>
      <c r="DQ9" s="632">
        <v>1940347</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109420</v>
      </c>
      <c r="BH10" s="624"/>
      <c r="BI10" s="624"/>
      <c r="BJ10" s="624"/>
      <c r="BK10" s="624"/>
      <c r="BL10" s="624"/>
      <c r="BM10" s="624"/>
      <c r="BN10" s="625"/>
      <c r="BO10" s="626">
        <v>2.5</v>
      </c>
      <c r="BP10" s="626"/>
      <c r="BQ10" s="626"/>
      <c r="BR10" s="626"/>
      <c r="BS10" s="627" t="s">
        <v>121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1017</v>
      </c>
      <c r="CS10" s="624"/>
      <c r="CT10" s="624"/>
      <c r="CU10" s="624"/>
      <c r="CV10" s="624"/>
      <c r="CW10" s="624"/>
      <c r="CX10" s="624"/>
      <c r="CY10" s="625"/>
      <c r="CZ10" s="626">
        <v>0</v>
      </c>
      <c r="DA10" s="626"/>
      <c r="DB10" s="626"/>
      <c r="DC10" s="626"/>
      <c r="DD10" s="632" t="s">
        <v>121</v>
      </c>
      <c r="DE10" s="624"/>
      <c r="DF10" s="624"/>
      <c r="DG10" s="624"/>
      <c r="DH10" s="624"/>
      <c r="DI10" s="624"/>
      <c r="DJ10" s="624"/>
      <c r="DK10" s="624"/>
      <c r="DL10" s="624"/>
      <c r="DM10" s="624"/>
      <c r="DN10" s="624"/>
      <c r="DO10" s="624"/>
      <c r="DP10" s="625"/>
      <c r="DQ10" s="632">
        <v>1017</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856655</v>
      </c>
      <c r="S11" s="624"/>
      <c r="T11" s="624"/>
      <c r="U11" s="624"/>
      <c r="V11" s="624"/>
      <c r="W11" s="624"/>
      <c r="X11" s="624"/>
      <c r="Y11" s="625"/>
      <c r="Z11" s="628">
        <v>4.5</v>
      </c>
      <c r="AA11" s="629"/>
      <c r="AB11" s="629"/>
      <c r="AC11" s="635"/>
      <c r="AD11" s="632">
        <v>856655</v>
      </c>
      <c r="AE11" s="624"/>
      <c r="AF11" s="624"/>
      <c r="AG11" s="624"/>
      <c r="AH11" s="624"/>
      <c r="AI11" s="624"/>
      <c r="AJ11" s="624"/>
      <c r="AK11" s="625"/>
      <c r="AL11" s="628">
        <v>8.5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327486</v>
      </c>
      <c r="BH11" s="624"/>
      <c r="BI11" s="624"/>
      <c r="BJ11" s="624"/>
      <c r="BK11" s="624"/>
      <c r="BL11" s="624"/>
      <c r="BM11" s="624"/>
      <c r="BN11" s="625"/>
      <c r="BO11" s="626">
        <v>7.5</v>
      </c>
      <c r="BP11" s="626"/>
      <c r="BQ11" s="626"/>
      <c r="BR11" s="626"/>
      <c r="BS11" s="627" t="s">
        <v>121</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378377</v>
      </c>
      <c r="CS11" s="624"/>
      <c r="CT11" s="624"/>
      <c r="CU11" s="624"/>
      <c r="CV11" s="624"/>
      <c r="CW11" s="624"/>
      <c r="CX11" s="624"/>
      <c r="CY11" s="625"/>
      <c r="CZ11" s="626">
        <v>2</v>
      </c>
      <c r="DA11" s="626"/>
      <c r="DB11" s="626"/>
      <c r="DC11" s="626"/>
      <c r="DD11" s="632">
        <v>61856</v>
      </c>
      <c r="DE11" s="624"/>
      <c r="DF11" s="624"/>
      <c r="DG11" s="624"/>
      <c r="DH11" s="624"/>
      <c r="DI11" s="624"/>
      <c r="DJ11" s="624"/>
      <c r="DK11" s="624"/>
      <c r="DL11" s="624"/>
      <c r="DM11" s="624"/>
      <c r="DN11" s="624"/>
      <c r="DO11" s="624"/>
      <c r="DP11" s="625"/>
      <c r="DQ11" s="632">
        <v>274509</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8097</v>
      </c>
      <c r="S12" s="624"/>
      <c r="T12" s="624"/>
      <c r="U12" s="624"/>
      <c r="V12" s="624"/>
      <c r="W12" s="624"/>
      <c r="X12" s="624"/>
      <c r="Y12" s="625"/>
      <c r="Z12" s="626">
        <v>0</v>
      </c>
      <c r="AA12" s="626"/>
      <c r="AB12" s="626"/>
      <c r="AC12" s="626"/>
      <c r="AD12" s="627">
        <v>8097</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2203793</v>
      </c>
      <c r="BH12" s="624"/>
      <c r="BI12" s="624"/>
      <c r="BJ12" s="624"/>
      <c r="BK12" s="624"/>
      <c r="BL12" s="624"/>
      <c r="BM12" s="624"/>
      <c r="BN12" s="625"/>
      <c r="BO12" s="626">
        <v>50.5</v>
      </c>
      <c r="BP12" s="626"/>
      <c r="BQ12" s="626"/>
      <c r="BR12" s="626"/>
      <c r="BS12" s="627" t="s">
        <v>121</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543101</v>
      </c>
      <c r="CS12" s="624"/>
      <c r="CT12" s="624"/>
      <c r="CU12" s="624"/>
      <c r="CV12" s="624"/>
      <c r="CW12" s="624"/>
      <c r="CX12" s="624"/>
      <c r="CY12" s="625"/>
      <c r="CZ12" s="626">
        <v>2.9</v>
      </c>
      <c r="DA12" s="626"/>
      <c r="DB12" s="626"/>
      <c r="DC12" s="626"/>
      <c r="DD12" s="632">
        <v>56034</v>
      </c>
      <c r="DE12" s="624"/>
      <c r="DF12" s="624"/>
      <c r="DG12" s="624"/>
      <c r="DH12" s="624"/>
      <c r="DI12" s="624"/>
      <c r="DJ12" s="624"/>
      <c r="DK12" s="624"/>
      <c r="DL12" s="624"/>
      <c r="DM12" s="624"/>
      <c r="DN12" s="624"/>
      <c r="DO12" s="624"/>
      <c r="DP12" s="625"/>
      <c r="DQ12" s="632">
        <v>205911</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2196756</v>
      </c>
      <c r="BH13" s="624"/>
      <c r="BI13" s="624"/>
      <c r="BJ13" s="624"/>
      <c r="BK13" s="624"/>
      <c r="BL13" s="624"/>
      <c r="BM13" s="624"/>
      <c r="BN13" s="625"/>
      <c r="BO13" s="626">
        <v>50.4</v>
      </c>
      <c r="BP13" s="626"/>
      <c r="BQ13" s="626"/>
      <c r="BR13" s="626"/>
      <c r="BS13" s="627" t="s">
        <v>121</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2808818</v>
      </c>
      <c r="CS13" s="624"/>
      <c r="CT13" s="624"/>
      <c r="CU13" s="624"/>
      <c r="CV13" s="624"/>
      <c r="CW13" s="624"/>
      <c r="CX13" s="624"/>
      <c r="CY13" s="625"/>
      <c r="CZ13" s="626">
        <v>15.1</v>
      </c>
      <c r="DA13" s="626"/>
      <c r="DB13" s="626"/>
      <c r="DC13" s="626"/>
      <c r="DD13" s="632">
        <v>1851838</v>
      </c>
      <c r="DE13" s="624"/>
      <c r="DF13" s="624"/>
      <c r="DG13" s="624"/>
      <c r="DH13" s="624"/>
      <c r="DI13" s="624"/>
      <c r="DJ13" s="624"/>
      <c r="DK13" s="624"/>
      <c r="DL13" s="624"/>
      <c r="DM13" s="624"/>
      <c r="DN13" s="624"/>
      <c r="DO13" s="624"/>
      <c r="DP13" s="625"/>
      <c r="DQ13" s="632">
        <v>1123074</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121</v>
      </c>
      <c r="S14" s="624"/>
      <c r="T14" s="624"/>
      <c r="U14" s="624"/>
      <c r="V14" s="624"/>
      <c r="W14" s="624"/>
      <c r="X14" s="624"/>
      <c r="Y14" s="625"/>
      <c r="Z14" s="626" t="s">
        <v>121</v>
      </c>
      <c r="AA14" s="626"/>
      <c r="AB14" s="626"/>
      <c r="AC14" s="626"/>
      <c r="AD14" s="627" t="s">
        <v>121</v>
      </c>
      <c r="AE14" s="627"/>
      <c r="AF14" s="627"/>
      <c r="AG14" s="627"/>
      <c r="AH14" s="627"/>
      <c r="AI14" s="627"/>
      <c r="AJ14" s="627"/>
      <c r="AK14" s="627"/>
      <c r="AL14" s="628" t="s">
        <v>121</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129458</v>
      </c>
      <c r="BH14" s="624"/>
      <c r="BI14" s="624"/>
      <c r="BJ14" s="624"/>
      <c r="BK14" s="624"/>
      <c r="BL14" s="624"/>
      <c r="BM14" s="624"/>
      <c r="BN14" s="625"/>
      <c r="BO14" s="626">
        <v>3</v>
      </c>
      <c r="BP14" s="626"/>
      <c r="BQ14" s="626"/>
      <c r="BR14" s="626"/>
      <c r="BS14" s="627" t="s">
        <v>121</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526123</v>
      </c>
      <c r="CS14" s="624"/>
      <c r="CT14" s="624"/>
      <c r="CU14" s="624"/>
      <c r="CV14" s="624"/>
      <c r="CW14" s="624"/>
      <c r="CX14" s="624"/>
      <c r="CY14" s="625"/>
      <c r="CZ14" s="626">
        <v>2.8</v>
      </c>
      <c r="DA14" s="626"/>
      <c r="DB14" s="626"/>
      <c r="DC14" s="626"/>
      <c r="DD14" s="632">
        <v>25923</v>
      </c>
      <c r="DE14" s="624"/>
      <c r="DF14" s="624"/>
      <c r="DG14" s="624"/>
      <c r="DH14" s="624"/>
      <c r="DI14" s="624"/>
      <c r="DJ14" s="624"/>
      <c r="DK14" s="624"/>
      <c r="DL14" s="624"/>
      <c r="DM14" s="624"/>
      <c r="DN14" s="624"/>
      <c r="DO14" s="624"/>
      <c r="DP14" s="625"/>
      <c r="DQ14" s="632">
        <v>509763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25873</v>
      </c>
      <c r="S15" s="624"/>
      <c r="T15" s="624"/>
      <c r="U15" s="624"/>
      <c r="V15" s="624"/>
      <c r="W15" s="624"/>
      <c r="X15" s="624"/>
      <c r="Y15" s="625"/>
      <c r="Z15" s="626">
        <v>0.1</v>
      </c>
      <c r="AA15" s="626"/>
      <c r="AB15" s="626"/>
      <c r="AC15" s="626"/>
      <c r="AD15" s="627">
        <v>25873</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245320</v>
      </c>
      <c r="BH15" s="624"/>
      <c r="BI15" s="624"/>
      <c r="BJ15" s="624"/>
      <c r="BK15" s="624"/>
      <c r="BL15" s="624"/>
      <c r="BM15" s="624"/>
      <c r="BN15" s="625"/>
      <c r="BO15" s="626">
        <v>5.6</v>
      </c>
      <c r="BP15" s="626"/>
      <c r="BQ15" s="626"/>
      <c r="BR15" s="626"/>
      <c r="BS15" s="627" t="s">
        <v>121</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1548332</v>
      </c>
      <c r="CS15" s="624"/>
      <c r="CT15" s="624"/>
      <c r="CU15" s="624"/>
      <c r="CV15" s="624"/>
      <c r="CW15" s="624"/>
      <c r="CX15" s="624"/>
      <c r="CY15" s="625"/>
      <c r="CZ15" s="626">
        <v>8.3000000000000007</v>
      </c>
      <c r="DA15" s="626"/>
      <c r="DB15" s="626"/>
      <c r="DC15" s="626"/>
      <c r="DD15" s="632">
        <v>75087</v>
      </c>
      <c r="DE15" s="624"/>
      <c r="DF15" s="624"/>
      <c r="DG15" s="624"/>
      <c r="DH15" s="624"/>
      <c r="DI15" s="624"/>
      <c r="DJ15" s="624"/>
      <c r="DK15" s="624"/>
      <c r="DL15" s="624"/>
      <c r="DM15" s="624"/>
      <c r="DN15" s="624"/>
      <c r="DO15" s="624"/>
      <c r="DP15" s="625"/>
      <c r="DQ15" s="632">
        <v>1252982</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85141</v>
      </c>
      <c r="S16" s="624"/>
      <c r="T16" s="624"/>
      <c r="U16" s="624"/>
      <c r="V16" s="624"/>
      <c r="W16" s="624"/>
      <c r="X16" s="624"/>
      <c r="Y16" s="625"/>
      <c r="Z16" s="626">
        <v>0.4</v>
      </c>
      <c r="AA16" s="626"/>
      <c r="AB16" s="626"/>
      <c r="AC16" s="626"/>
      <c r="AD16" s="627">
        <v>85141</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965036</v>
      </c>
      <c r="CS16" s="624"/>
      <c r="CT16" s="624"/>
      <c r="CU16" s="624"/>
      <c r="CV16" s="624"/>
      <c r="CW16" s="624"/>
      <c r="CX16" s="624"/>
      <c r="CY16" s="625"/>
      <c r="CZ16" s="626">
        <v>5.2</v>
      </c>
      <c r="DA16" s="626"/>
      <c r="DB16" s="626"/>
      <c r="DC16" s="626"/>
      <c r="DD16" s="632" t="s">
        <v>121</v>
      </c>
      <c r="DE16" s="624"/>
      <c r="DF16" s="624"/>
      <c r="DG16" s="624"/>
      <c r="DH16" s="624"/>
      <c r="DI16" s="624"/>
      <c r="DJ16" s="624"/>
      <c r="DK16" s="624"/>
      <c r="DL16" s="624"/>
      <c r="DM16" s="624"/>
      <c r="DN16" s="624"/>
      <c r="DO16" s="624"/>
      <c r="DP16" s="625"/>
      <c r="DQ16" s="632">
        <v>318650</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152409</v>
      </c>
      <c r="S17" s="624"/>
      <c r="T17" s="624"/>
      <c r="U17" s="624"/>
      <c r="V17" s="624"/>
      <c r="W17" s="624"/>
      <c r="X17" s="624"/>
      <c r="Y17" s="625"/>
      <c r="Z17" s="626">
        <v>0.8</v>
      </c>
      <c r="AA17" s="626"/>
      <c r="AB17" s="626"/>
      <c r="AC17" s="626"/>
      <c r="AD17" s="627">
        <v>152409</v>
      </c>
      <c r="AE17" s="627"/>
      <c r="AF17" s="627"/>
      <c r="AG17" s="627"/>
      <c r="AH17" s="627"/>
      <c r="AI17" s="627"/>
      <c r="AJ17" s="627"/>
      <c r="AK17" s="627"/>
      <c r="AL17" s="628">
        <v>1.5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1352292</v>
      </c>
      <c r="CS17" s="624"/>
      <c r="CT17" s="624"/>
      <c r="CU17" s="624"/>
      <c r="CV17" s="624"/>
      <c r="CW17" s="624"/>
      <c r="CX17" s="624"/>
      <c r="CY17" s="625"/>
      <c r="CZ17" s="626">
        <v>7.3</v>
      </c>
      <c r="DA17" s="626"/>
      <c r="DB17" s="626"/>
      <c r="DC17" s="626"/>
      <c r="DD17" s="632" t="s">
        <v>121</v>
      </c>
      <c r="DE17" s="624"/>
      <c r="DF17" s="624"/>
      <c r="DG17" s="624"/>
      <c r="DH17" s="624"/>
      <c r="DI17" s="624"/>
      <c r="DJ17" s="624"/>
      <c r="DK17" s="624"/>
      <c r="DL17" s="624"/>
      <c r="DM17" s="624"/>
      <c r="DN17" s="624"/>
      <c r="DO17" s="624"/>
      <c r="DP17" s="625"/>
      <c r="DQ17" s="632">
        <v>1339013</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23723</v>
      </c>
      <c r="S18" s="624"/>
      <c r="T18" s="624"/>
      <c r="U18" s="624"/>
      <c r="V18" s="624"/>
      <c r="W18" s="624"/>
      <c r="X18" s="624"/>
      <c r="Y18" s="625"/>
      <c r="Z18" s="626">
        <v>0.1</v>
      </c>
      <c r="AA18" s="626"/>
      <c r="AB18" s="626"/>
      <c r="AC18" s="626"/>
      <c r="AD18" s="627">
        <v>23723</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126946</v>
      </c>
      <c r="S19" s="624"/>
      <c r="T19" s="624"/>
      <c r="U19" s="624"/>
      <c r="V19" s="624"/>
      <c r="W19" s="624"/>
      <c r="X19" s="624"/>
      <c r="Y19" s="625"/>
      <c r="Z19" s="626">
        <v>0.7</v>
      </c>
      <c r="AA19" s="626"/>
      <c r="AB19" s="626"/>
      <c r="AC19" s="626"/>
      <c r="AD19" s="627">
        <v>126946</v>
      </c>
      <c r="AE19" s="627"/>
      <c r="AF19" s="627"/>
      <c r="AG19" s="627"/>
      <c r="AH19" s="627"/>
      <c r="AI19" s="627"/>
      <c r="AJ19" s="627"/>
      <c r="AK19" s="627"/>
      <c r="AL19" s="628">
        <v>1.3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149659</v>
      </c>
      <c r="BH19" s="624"/>
      <c r="BI19" s="624"/>
      <c r="BJ19" s="624"/>
      <c r="BK19" s="624"/>
      <c r="BL19" s="624"/>
      <c r="BM19" s="624"/>
      <c r="BN19" s="625"/>
      <c r="BO19" s="626">
        <v>3.4</v>
      </c>
      <c r="BP19" s="626"/>
      <c r="BQ19" s="626"/>
      <c r="BR19" s="626"/>
      <c r="BS19" s="627" t="s">
        <v>121</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1740</v>
      </c>
      <c r="S20" s="624"/>
      <c r="T20" s="624"/>
      <c r="U20" s="624"/>
      <c r="V20" s="624"/>
      <c r="W20" s="624"/>
      <c r="X20" s="624"/>
      <c r="Y20" s="625"/>
      <c r="Z20" s="626">
        <v>0</v>
      </c>
      <c r="AA20" s="626"/>
      <c r="AB20" s="626"/>
      <c r="AC20" s="626"/>
      <c r="AD20" s="627">
        <v>1740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149659</v>
      </c>
      <c r="BH20" s="624"/>
      <c r="BI20" s="624"/>
      <c r="BJ20" s="624"/>
      <c r="BK20" s="624"/>
      <c r="BL20" s="624"/>
      <c r="BM20" s="624"/>
      <c r="BN20" s="625"/>
      <c r="BO20" s="626">
        <v>3.4</v>
      </c>
      <c r="BP20" s="626"/>
      <c r="BQ20" s="626"/>
      <c r="BR20" s="626"/>
      <c r="BS20" s="627" t="s">
        <v>121</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18602674</v>
      </c>
      <c r="CS20" s="624"/>
      <c r="CT20" s="624"/>
      <c r="CU20" s="624"/>
      <c r="CV20" s="624"/>
      <c r="CW20" s="624"/>
      <c r="CX20" s="624"/>
      <c r="CY20" s="625"/>
      <c r="CZ20" s="626">
        <v>100</v>
      </c>
      <c r="DA20" s="626"/>
      <c r="DB20" s="626"/>
      <c r="DC20" s="626"/>
      <c r="DD20" s="632">
        <v>2139531</v>
      </c>
      <c r="DE20" s="624"/>
      <c r="DF20" s="624"/>
      <c r="DG20" s="624"/>
      <c r="DH20" s="624"/>
      <c r="DI20" s="624"/>
      <c r="DJ20" s="624"/>
      <c r="DK20" s="624"/>
      <c r="DL20" s="624"/>
      <c r="DM20" s="624"/>
      <c r="DN20" s="624"/>
      <c r="DO20" s="624"/>
      <c r="DP20" s="625"/>
      <c r="DQ20" s="632">
        <v>13021946</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5065065</v>
      </c>
      <c r="S21" s="624"/>
      <c r="T21" s="624"/>
      <c r="U21" s="624"/>
      <c r="V21" s="624"/>
      <c r="W21" s="624"/>
      <c r="X21" s="624"/>
      <c r="Y21" s="625"/>
      <c r="Z21" s="626">
        <v>26.3</v>
      </c>
      <c r="AA21" s="626"/>
      <c r="AB21" s="626"/>
      <c r="AC21" s="626"/>
      <c r="AD21" s="627">
        <v>4458204</v>
      </c>
      <c r="AE21" s="627"/>
      <c r="AF21" s="627"/>
      <c r="AG21" s="627"/>
      <c r="AH21" s="627"/>
      <c r="AI21" s="627"/>
      <c r="AJ21" s="627"/>
      <c r="AK21" s="627"/>
      <c r="AL21" s="628">
        <v>44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5332</v>
      </c>
      <c r="BH21" s="624"/>
      <c r="BI21" s="624"/>
      <c r="BJ21" s="624"/>
      <c r="BK21" s="624"/>
      <c r="BL21" s="624"/>
      <c r="BM21" s="624"/>
      <c r="BN21" s="625"/>
      <c r="BO21" s="626">
        <v>0.1</v>
      </c>
      <c r="BP21" s="626"/>
      <c r="BQ21" s="626"/>
      <c r="BR21" s="626"/>
      <c r="BS21" s="627" t="s">
        <v>121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4458204</v>
      </c>
      <c r="S22" s="624"/>
      <c r="T22" s="624"/>
      <c r="U22" s="624"/>
      <c r="V22" s="624"/>
      <c r="W22" s="624"/>
      <c r="X22" s="624"/>
      <c r="Y22" s="625"/>
      <c r="Z22" s="626">
        <v>23.2</v>
      </c>
      <c r="AA22" s="626"/>
      <c r="AB22" s="626"/>
      <c r="AC22" s="626"/>
      <c r="AD22" s="627">
        <v>4458204</v>
      </c>
      <c r="AE22" s="627"/>
      <c r="AF22" s="627"/>
      <c r="AG22" s="627"/>
      <c r="AH22" s="627"/>
      <c r="AI22" s="627"/>
      <c r="AJ22" s="627"/>
      <c r="AK22" s="627"/>
      <c r="AL22" s="628">
        <v>44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581413</v>
      </c>
      <c r="S23" s="624"/>
      <c r="T23" s="624"/>
      <c r="U23" s="624"/>
      <c r="V23" s="624"/>
      <c r="W23" s="624"/>
      <c r="X23" s="624"/>
      <c r="Y23" s="625"/>
      <c r="Z23" s="626">
        <v>3</v>
      </c>
      <c r="AA23" s="626"/>
      <c r="AB23" s="626"/>
      <c r="AC23" s="626"/>
      <c r="AD23" s="627" t="s">
        <v>121</v>
      </c>
      <c r="AE23" s="627"/>
      <c r="AF23" s="627"/>
      <c r="AG23" s="627"/>
      <c r="AH23" s="627"/>
      <c r="AI23" s="627"/>
      <c r="AJ23" s="627"/>
      <c r="AK23" s="627"/>
      <c r="AL23" s="628" t="s">
        <v>121</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144327</v>
      </c>
      <c r="BH23" s="624"/>
      <c r="BI23" s="624"/>
      <c r="BJ23" s="624"/>
      <c r="BK23" s="624"/>
      <c r="BL23" s="624"/>
      <c r="BM23" s="624"/>
      <c r="BN23" s="625"/>
      <c r="BO23" s="626">
        <v>3.3</v>
      </c>
      <c r="BP23" s="626"/>
      <c r="BQ23" s="626"/>
      <c r="BR23" s="626"/>
      <c r="BS23" s="627" t="s">
        <v>121</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25448</v>
      </c>
      <c r="S24" s="624"/>
      <c r="T24" s="624"/>
      <c r="U24" s="624"/>
      <c r="V24" s="624"/>
      <c r="W24" s="624"/>
      <c r="X24" s="624"/>
      <c r="Y24" s="625"/>
      <c r="Z24" s="626">
        <v>0.1</v>
      </c>
      <c r="AA24" s="626"/>
      <c r="AB24" s="626"/>
      <c r="AC24" s="626"/>
      <c r="AD24" s="627" t="s">
        <v>121</v>
      </c>
      <c r="AE24" s="627"/>
      <c r="AF24" s="627"/>
      <c r="AG24" s="627"/>
      <c r="AH24" s="627"/>
      <c r="AI24" s="627"/>
      <c r="AJ24" s="627"/>
      <c r="AK24" s="627"/>
      <c r="AL24" s="628" t="s">
        <v>121</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7255220</v>
      </c>
      <c r="CS24" s="613"/>
      <c r="CT24" s="613"/>
      <c r="CU24" s="613"/>
      <c r="CV24" s="613"/>
      <c r="CW24" s="613"/>
      <c r="CX24" s="613"/>
      <c r="CY24" s="614"/>
      <c r="CZ24" s="617">
        <v>39</v>
      </c>
      <c r="DA24" s="618"/>
      <c r="DB24" s="618"/>
      <c r="DC24" s="634"/>
      <c r="DD24" s="653">
        <v>5213275</v>
      </c>
      <c r="DE24" s="613"/>
      <c r="DF24" s="613"/>
      <c r="DG24" s="613"/>
      <c r="DH24" s="613"/>
      <c r="DI24" s="613"/>
      <c r="DJ24" s="613"/>
      <c r="DK24" s="614"/>
      <c r="DL24" s="653">
        <v>4754139</v>
      </c>
      <c r="DM24" s="613"/>
      <c r="DN24" s="613"/>
      <c r="DO24" s="613"/>
      <c r="DP24" s="613"/>
      <c r="DQ24" s="613"/>
      <c r="DR24" s="613"/>
      <c r="DS24" s="613"/>
      <c r="DT24" s="613"/>
      <c r="DU24" s="613"/>
      <c r="DV24" s="614"/>
      <c r="DW24" s="617">
        <v>46.8</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10818499</v>
      </c>
      <c r="S25" s="624"/>
      <c r="T25" s="624"/>
      <c r="U25" s="624"/>
      <c r="V25" s="624"/>
      <c r="W25" s="624"/>
      <c r="X25" s="624"/>
      <c r="Y25" s="625"/>
      <c r="Z25" s="626">
        <v>56.2</v>
      </c>
      <c r="AA25" s="626"/>
      <c r="AB25" s="626"/>
      <c r="AC25" s="626"/>
      <c r="AD25" s="627">
        <v>10067311</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2844146</v>
      </c>
      <c r="CS25" s="656"/>
      <c r="CT25" s="656"/>
      <c r="CU25" s="656"/>
      <c r="CV25" s="656"/>
      <c r="CW25" s="656"/>
      <c r="CX25" s="656"/>
      <c r="CY25" s="657"/>
      <c r="CZ25" s="628">
        <v>15.3</v>
      </c>
      <c r="DA25" s="654"/>
      <c r="DB25" s="654"/>
      <c r="DC25" s="658"/>
      <c r="DD25" s="632">
        <v>2681393</v>
      </c>
      <c r="DE25" s="656"/>
      <c r="DF25" s="656"/>
      <c r="DG25" s="656"/>
      <c r="DH25" s="656"/>
      <c r="DI25" s="656"/>
      <c r="DJ25" s="656"/>
      <c r="DK25" s="657"/>
      <c r="DL25" s="632">
        <v>2665328</v>
      </c>
      <c r="DM25" s="656"/>
      <c r="DN25" s="656"/>
      <c r="DO25" s="656"/>
      <c r="DP25" s="656"/>
      <c r="DQ25" s="656"/>
      <c r="DR25" s="656"/>
      <c r="DS25" s="656"/>
      <c r="DT25" s="656"/>
      <c r="DU25" s="656"/>
      <c r="DV25" s="657"/>
      <c r="DW25" s="628">
        <v>26.2</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2495</v>
      </c>
      <c r="S26" s="624"/>
      <c r="T26" s="624"/>
      <c r="U26" s="624"/>
      <c r="V26" s="624"/>
      <c r="W26" s="624"/>
      <c r="X26" s="624"/>
      <c r="Y26" s="625"/>
      <c r="Z26" s="626">
        <v>0</v>
      </c>
      <c r="AA26" s="626"/>
      <c r="AB26" s="626"/>
      <c r="AC26" s="626"/>
      <c r="AD26" s="627">
        <v>2495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1768757</v>
      </c>
      <c r="CS26" s="624"/>
      <c r="CT26" s="624"/>
      <c r="CU26" s="624"/>
      <c r="CV26" s="624"/>
      <c r="CW26" s="624"/>
      <c r="CX26" s="624"/>
      <c r="CY26" s="625"/>
      <c r="CZ26" s="628">
        <v>9.5</v>
      </c>
      <c r="DA26" s="654"/>
      <c r="DB26" s="654"/>
      <c r="DC26" s="658"/>
      <c r="DD26" s="632">
        <v>1683018</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15050</v>
      </c>
      <c r="S27" s="624"/>
      <c r="T27" s="624"/>
      <c r="U27" s="624"/>
      <c r="V27" s="624"/>
      <c r="W27" s="624"/>
      <c r="X27" s="624"/>
      <c r="Y27" s="625"/>
      <c r="Z27" s="626">
        <v>0.1</v>
      </c>
      <c r="AA27" s="626"/>
      <c r="AB27" s="626"/>
      <c r="AC27" s="626"/>
      <c r="AD27" s="627" t="s">
        <v>121</v>
      </c>
      <c r="AE27" s="627"/>
      <c r="AF27" s="627"/>
      <c r="AG27" s="627"/>
      <c r="AH27" s="627"/>
      <c r="AI27" s="627"/>
      <c r="AJ27" s="627"/>
      <c r="AK27" s="627"/>
      <c r="AL27" s="628" t="s">
        <v>121</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4360595</v>
      </c>
      <c r="BH27" s="624"/>
      <c r="BI27" s="624"/>
      <c r="BJ27" s="624"/>
      <c r="BK27" s="624"/>
      <c r="BL27" s="624"/>
      <c r="BM27" s="624"/>
      <c r="BN27" s="625"/>
      <c r="BO27" s="626">
        <v>100</v>
      </c>
      <c r="BP27" s="626"/>
      <c r="BQ27" s="626"/>
      <c r="BR27" s="626"/>
      <c r="BS27" s="627" t="s">
        <v>121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3058782</v>
      </c>
      <c r="CS27" s="656"/>
      <c r="CT27" s="656"/>
      <c r="CU27" s="656"/>
      <c r="CV27" s="656"/>
      <c r="CW27" s="656"/>
      <c r="CX27" s="656"/>
      <c r="CY27" s="657"/>
      <c r="CZ27" s="628">
        <v>16.399999999999999</v>
      </c>
      <c r="DA27" s="654"/>
      <c r="DB27" s="654"/>
      <c r="DC27" s="658"/>
      <c r="DD27" s="632">
        <v>1192869</v>
      </c>
      <c r="DE27" s="656"/>
      <c r="DF27" s="656"/>
      <c r="DG27" s="656"/>
      <c r="DH27" s="656"/>
      <c r="DI27" s="656"/>
      <c r="DJ27" s="656"/>
      <c r="DK27" s="657"/>
      <c r="DL27" s="632">
        <v>749917</v>
      </c>
      <c r="DM27" s="656"/>
      <c r="DN27" s="656"/>
      <c r="DO27" s="656"/>
      <c r="DP27" s="656"/>
      <c r="DQ27" s="656"/>
      <c r="DR27" s="656"/>
      <c r="DS27" s="656"/>
      <c r="DT27" s="656"/>
      <c r="DU27" s="656"/>
      <c r="DV27" s="657"/>
      <c r="DW27" s="628">
        <v>7.4</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218095</v>
      </c>
      <c r="S28" s="624"/>
      <c r="T28" s="624"/>
      <c r="U28" s="624"/>
      <c r="V28" s="624"/>
      <c r="W28" s="624"/>
      <c r="X28" s="624"/>
      <c r="Y28" s="625"/>
      <c r="Z28" s="626">
        <v>1.1000000000000001</v>
      </c>
      <c r="AA28" s="626"/>
      <c r="AB28" s="626"/>
      <c r="AC28" s="626"/>
      <c r="AD28" s="627">
        <v>36471</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1352292</v>
      </c>
      <c r="CS28" s="624"/>
      <c r="CT28" s="624"/>
      <c r="CU28" s="624"/>
      <c r="CV28" s="624"/>
      <c r="CW28" s="624"/>
      <c r="CX28" s="624"/>
      <c r="CY28" s="625"/>
      <c r="CZ28" s="628">
        <v>7.3</v>
      </c>
      <c r="DA28" s="654"/>
      <c r="DB28" s="654"/>
      <c r="DC28" s="658"/>
      <c r="DD28" s="632">
        <v>1339013</v>
      </c>
      <c r="DE28" s="624"/>
      <c r="DF28" s="624"/>
      <c r="DG28" s="624"/>
      <c r="DH28" s="624"/>
      <c r="DI28" s="624"/>
      <c r="DJ28" s="624"/>
      <c r="DK28" s="625"/>
      <c r="DL28" s="632">
        <v>1338894</v>
      </c>
      <c r="DM28" s="624"/>
      <c r="DN28" s="624"/>
      <c r="DO28" s="624"/>
      <c r="DP28" s="624"/>
      <c r="DQ28" s="624"/>
      <c r="DR28" s="624"/>
      <c r="DS28" s="624"/>
      <c r="DT28" s="624"/>
      <c r="DU28" s="624"/>
      <c r="DV28" s="625"/>
      <c r="DW28" s="628">
        <v>13.2</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17009</v>
      </c>
      <c r="S29" s="624"/>
      <c r="T29" s="624"/>
      <c r="U29" s="624"/>
      <c r="V29" s="624"/>
      <c r="W29" s="624"/>
      <c r="X29" s="624"/>
      <c r="Y29" s="625"/>
      <c r="Z29" s="626">
        <v>0.1</v>
      </c>
      <c r="AA29" s="626"/>
      <c r="AB29" s="626"/>
      <c r="AC29" s="626"/>
      <c r="AD29" s="627" t="s">
        <v>121</v>
      </c>
      <c r="AE29" s="627"/>
      <c r="AF29" s="627"/>
      <c r="AG29" s="627"/>
      <c r="AH29" s="627"/>
      <c r="AI29" s="627"/>
      <c r="AJ29" s="627"/>
      <c r="AK29" s="627"/>
      <c r="AL29" s="628" t="s">
        <v>121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1352292</v>
      </c>
      <c r="CS29" s="656"/>
      <c r="CT29" s="656"/>
      <c r="CU29" s="656"/>
      <c r="CV29" s="656"/>
      <c r="CW29" s="656"/>
      <c r="CX29" s="656"/>
      <c r="CY29" s="657"/>
      <c r="CZ29" s="628">
        <v>7.3</v>
      </c>
      <c r="DA29" s="654"/>
      <c r="DB29" s="654"/>
      <c r="DC29" s="658"/>
      <c r="DD29" s="632">
        <v>1339013</v>
      </c>
      <c r="DE29" s="656"/>
      <c r="DF29" s="656"/>
      <c r="DG29" s="656"/>
      <c r="DH29" s="656"/>
      <c r="DI29" s="656"/>
      <c r="DJ29" s="656"/>
      <c r="DK29" s="657"/>
      <c r="DL29" s="632">
        <v>1338894</v>
      </c>
      <c r="DM29" s="656"/>
      <c r="DN29" s="656"/>
      <c r="DO29" s="656"/>
      <c r="DP29" s="656"/>
      <c r="DQ29" s="656"/>
      <c r="DR29" s="656"/>
      <c r="DS29" s="656"/>
      <c r="DT29" s="656"/>
      <c r="DU29" s="656"/>
      <c r="DV29" s="657"/>
      <c r="DW29" s="628">
        <v>13.2</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3890574</v>
      </c>
      <c r="S30" s="624"/>
      <c r="T30" s="624"/>
      <c r="U30" s="624"/>
      <c r="V30" s="624"/>
      <c r="W30" s="624"/>
      <c r="X30" s="624"/>
      <c r="Y30" s="625"/>
      <c r="Z30" s="626">
        <v>20.2</v>
      </c>
      <c r="AA30" s="626"/>
      <c r="AB30" s="626"/>
      <c r="AC30" s="626"/>
      <c r="AD30" s="627" t="s">
        <v>121</v>
      </c>
      <c r="AE30" s="627"/>
      <c r="AF30" s="627"/>
      <c r="AG30" s="627"/>
      <c r="AH30" s="627"/>
      <c r="AI30" s="627"/>
      <c r="AJ30" s="627"/>
      <c r="AK30" s="627"/>
      <c r="AL30" s="628" t="s">
        <v>121</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1313034</v>
      </c>
      <c r="CS30" s="624"/>
      <c r="CT30" s="624"/>
      <c r="CU30" s="624"/>
      <c r="CV30" s="624"/>
      <c r="CW30" s="624"/>
      <c r="CX30" s="624"/>
      <c r="CY30" s="625"/>
      <c r="CZ30" s="628">
        <v>7.1</v>
      </c>
      <c r="DA30" s="654"/>
      <c r="DB30" s="654"/>
      <c r="DC30" s="658"/>
      <c r="DD30" s="632">
        <v>1300252</v>
      </c>
      <c r="DE30" s="624"/>
      <c r="DF30" s="624"/>
      <c r="DG30" s="624"/>
      <c r="DH30" s="624"/>
      <c r="DI30" s="624"/>
      <c r="DJ30" s="624"/>
      <c r="DK30" s="625"/>
      <c r="DL30" s="632">
        <v>1300252</v>
      </c>
      <c r="DM30" s="624"/>
      <c r="DN30" s="624"/>
      <c r="DO30" s="624"/>
      <c r="DP30" s="624"/>
      <c r="DQ30" s="624"/>
      <c r="DR30" s="624"/>
      <c r="DS30" s="624"/>
      <c r="DT30" s="624"/>
      <c r="DU30" s="624"/>
      <c r="DV30" s="625"/>
      <c r="DW30" s="628">
        <v>12.8</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121</v>
      </c>
      <c r="S31" s="624"/>
      <c r="T31" s="624"/>
      <c r="U31" s="624"/>
      <c r="V31" s="624"/>
      <c r="W31" s="624"/>
      <c r="X31" s="624"/>
      <c r="Y31" s="625"/>
      <c r="Z31" s="626" t="s">
        <v>121</v>
      </c>
      <c r="AA31" s="626"/>
      <c r="AB31" s="626"/>
      <c r="AC31" s="626"/>
      <c r="AD31" s="627" t="s">
        <v>121</v>
      </c>
      <c r="AE31" s="627"/>
      <c r="AF31" s="627"/>
      <c r="AG31" s="627"/>
      <c r="AH31" s="627"/>
      <c r="AI31" s="627"/>
      <c r="AJ31" s="627"/>
      <c r="AK31" s="627"/>
      <c r="AL31" s="628" t="s">
        <v>121</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v>
      </c>
      <c r="BH31" s="667"/>
      <c r="BI31" s="667"/>
      <c r="BJ31" s="667"/>
      <c r="BK31" s="667"/>
      <c r="BL31" s="667"/>
      <c r="BM31" s="618">
        <v>95.4</v>
      </c>
      <c r="BN31" s="667"/>
      <c r="BO31" s="667"/>
      <c r="BP31" s="667"/>
      <c r="BQ31" s="668"/>
      <c r="BR31" s="679">
        <v>98.8</v>
      </c>
      <c r="BS31" s="667"/>
      <c r="BT31" s="667"/>
      <c r="BU31" s="667"/>
      <c r="BV31" s="667"/>
      <c r="BW31" s="667"/>
      <c r="BX31" s="618">
        <v>94.8</v>
      </c>
      <c r="BY31" s="667"/>
      <c r="BZ31" s="667"/>
      <c r="CA31" s="667"/>
      <c r="CB31" s="668"/>
      <c r="CD31" s="661"/>
      <c r="CE31" s="662"/>
      <c r="CF31" s="620" t="s">
        <v>300</v>
      </c>
      <c r="CG31" s="621"/>
      <c r="CH31" s="621"/>
      <c r="CI31" s="621"/>
      <c r="CJ31" s="621"/>
      <c r="CK31" s="621"/>
      <c r="CL31" s="621"/>
      <c r="CM31" s="621"/>
      <c r="CN31" s="621"/>
      <c r="CO31" s="621"/>
      <c r="CP31" s="621"/>
      <c r="CQ31" s="622"/>
      <c r="CR31" s="623">
        <v>39258</v>
      </c>
      <c r="CS31" s="656"/>
      <c r="CT31" s="656"/>
      <c r="CU31" s="656"/>
      <c r="CV31" s="656"/>
      <c r="CW31" s="656"/>
      <c r="CX31" s="656"/>
      <c r="CY31" s="657"/>
      <c r="CZ31" s="628">
        <v>0.2</v>
      </c>
      <c r="DA31" s="654"/>
      <c r="DB31" s="654"/>
      <c r="DC31" s="658"/>
      <c r="DD31" s="632">
        <v>38761</v>
      </c>
      <c r="DE31" s="656"/>
      <c r="DF31" s="656"/>
      <c r="DG31" s="656"/>
      <c r="DH31" s="656"/>
      <c r="DI31" s="656"/>
      <c r="DJ31" s="656"/>
      <c r="DK31" s="657"/>
      <c r="DL31" s="632">
        <v>38642</v>
      </c>
      <c r="DM31" s="656"/>
      <c r="DN31" s="656"/>
      <c r="DO31" s="656"/>
      <c r="DP31" s="656"/>
      <c r="DQ31" s="656"/>
      <c r="DR31" s="656"/>
      <c r="DS31" s="656"/>
      <c r="DT31" s="656"/>
      <c r="DU31" s="656"/>
      <c r="DV31" s="657"/>
      <c r="DW31" s="628">
        <v>0.4</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924672</v>
      </c>
      <c r="S32" s="624"/>
      <c r="T32" s="624"/>
      <c r="U32" s="624"/>
      <c r="V32" s="624"/>
      <c r="W32" s="624"/>
      <c r="X32" s="624"/>
      <c r="Y32" s="625"/>
      <c r="Z32" s="626">
        <v>4.8</v>
      </c>
      <c r="AA32" s="626"/>
      <c r="AB32" s="626"/>
      <c r="AC32" s="626"/>
      <c r="AD32" s="627" t="s">
        <v>121</v>
      </c>
      <c r="AE32" s="627"/>
      <c r="AF32" s="627"/>
      <c r="AG32" s="627"/>
      <c r="AH32" s="627"/>
      <c r="AI32" s="627"/>
      <c r="AJ32" s="627"/>
      <c r="AK32" s="627"/>
      <c r="AL32" s="628" t="s">
        <v>121</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6"/>
      <c r="BI32" s="656"/>
      <c r="BJ32" s="656"/>
      <c r="BK32" s="656"/>
      <c r="BL32" s="656"/>
      <c r="BM32" s="629">
        <v>96.4</v>
      </c>
      <c r="BN32" s="656"/>
      <c r="BO32" s="656"/>
      <c r="BP32" s="656"/>
      <c r="BQ32" s="678"/>
      <c r="BR32" s="680">
        <v>98.8</v>
      </c>
      <c r="BS32" s="656"/>
      <c r="BT32" s="656"/>
      <c r="BU32" s="656"/>
      <c r="BV32" s="656"/>
      <c r="BW32" s="656"/>
      <c r="BX32" s="629">
        <v>95.3</v>
      </c>
      <c r="BY32" s="656"/>
      <c r="BZ32" s="656"/>
      <c r="CA32" s="656"/>
      <c r="CB32" s="678"/>
      <c r="CD32" s="663"/>
      <c r="CE32" s="664"/>
      <c r="CF32" s="620" t="s">
        <v>304</v>
      </c>
      <c r="CG32" s="621"/>
      <c r="CH32" s="621"/>
      <c r="CI32" s="621"/>
      <c r="CJ32" s="621"/>
      <c r="CK32" s="621"/>
      <c r="CL32" s="621"/>
      <c r="CM32" s="621"/>
      <c r="CN32" s="621"/>
      <c r="CO32" s="621"/>
      <c r="CP32" s="621"/>
      <c r="CQ32" s="622"/>
      <c r="CR32" s="623" t="s">
        <v>121</v>
      </c>
      <c r="CS32" s="624"/>
      <c r="CT32" s="624"/>
      <c r="CU32" s="624"/>
      <c r="CV32" s="624"/>
      <c r="CW32" s="624"/>
      <c r="CX32" s="624"/>
      <c r="CY32" s="625"/>
      <c r="CZ32" s="628" t="s">
        <v>121</v>
      </c>
      <c r="DA32" s="654"/>
      <c r="DB32" s="654"/>
      <c r="DC32" s="658"/>
      <c r="DD32" s="632" t="s">
        <v>121</v>
      </c>
      <c r="DE32" s="624"/>
      <c r="DF32" s="624"/>
      <c r="DG32" s="624"/>
      <c r="DH32" s="624"/>
      <c r="DI32" s="624"/>
      <c r="DJ32" s="624"/>
      <c r="DK32" s="625"/>
      <c r="DL32" s="632" t="s">
        <v>121</v>
      </c>
      <c r="DM32" s="624"/>
      <c r="DN32" s="624"/>
      <c r="DO32" s="624"/>
      <c r="DP32" s="624"/>
      <c r="DQ32" s="624"/>
      <c r="DR32" s="624"/>
      <c r="DS32" s="624"/>
      <c r="DT32" s="624"/>
      <c r="DU32" s="624"/>
      <c r="DV32" s="625"/>
      <c r="DW32" s="628" t="s">
        <v>121</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50321</v>
      </c>
      <c r="S33" s="624"/>
      <c r="T33" s="624"/>
      <c r="U33" s="624"/>
      <c r="V33" s="624"/>
      <c r="W33" s="624"/>
      <c r="X33" s="624"/>
      <c r="Y33" s="625"/>
      <c r="Z33" s="626">
        <v>0.3</v>
      </c>
      <c r="AA33" s="626"/>
      <c r="AB33" s="626"/>
      <c r="AC33" s="626"/>
      <c r="AD33" s="627">
        <v>12569</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98.7</v>
      </c>
      <c r="BH33" s="682"/>
      <c r="BI33" s="682"/>
      <c r="BJ33" s="682"/>
      <c r="BK33" s="682"/>
      <c r="BL33" s="682"/>
      <c r="BM33" s="683">
        <v>94.7</v>
      </c>
      <c r="BN33" s="682"/>
      <c r="BO33" s="682"/>
      <c r="BP33" s="682"/>
      <c r="BQ33" s="684"/>
      <c r="BR33" s="681">
        <v>98.6</v>
      </c>
      <c r="BS33" s="682"/>
      <c r="BT33" s="682"/>
      <c r="BU33" s="682"/>
      <c r="BV33" s="682"/>
      <c r="BW33" s="682"/>
      <c r="BX33" s="683">
        <v>94.3</v>
      </c>
      <c r="BY33" s="682"/>
      <c r="BZ33" s="682"/>
      <c r="CA33" s="682"/>
      <c r="CB33" s="684"/>
      <c r="CD33" s="620" t="s">
        <v>307</v>
      </c>
      <c r="CE33" s="621"/>
      <c r="CF33" s="621"/>
      <c r="CG33" s="621"/>
      <c r="CH33" s="621"/>
      <c r="CI33" s="621"/>
      <c r="CJ33" s="621"/>
      <c r="CK33" s="621"/>
      <c r="CL33" s="621"/>
      <c r="CM33" s="621"/>
      <c r="CN33" s="621"/>
      <c r="CO33" s="621"/>
      <c r="CP33" s="621"/>
      <c r="CQ33" s="622"/>
      <c r="CR33" s="623">
        <v>8242887</v>
      </c>
      <c r="CS33" s="656"/>
      <c r="CT33" s="656"/>
      <c r="CU33" s="656"/>
      <c r="CV33" s="656"/>
      <c r="CW33" s="656"/>
      <c r="CX33" s="656"/>
      <c r="CY33" s="657"/>
      <c r="CZ33" s="628">
        <v>44.3</v>
      </c>
      <c r="DA33" s="654"/>
      <c r="DB33" s="654"/>
      <c r="DC33" s="658"/>
      <c r="DD33" s="632">
        <v>7051753</v>
      </c>
      <c r="DE33" s="656"/>
      <c r="DF33" s="656"/>
      <c r="DG33" s="656"/>
      <c r="DH33" s="656"/>
      <c r="DI33" s="656"/>
      <c r="DJ33" s="656"/>
      <c r="DK33" s="657"/>
      <c r="DL33" s="632">
        <v>4678978</v>
      </c>
      <c r="DM33" s="656"/>
      <c r="DN33" s="656"/>
      <c r="DO33" s="656"/>
      <c r="DP33" s="656"/>
      <c r="DQ33" s="656"/>
      <c r="DR33" s="656"/>
      <c r="DS33" s="656"/>
      <c r="DT33" s="656"/>
      <c r="DU33" s="656"/>
      <c r="DV33" s="657"/>
      <c r="DW33" s="628">
        <v>46</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900254</v>
      </c>
      <c r="S34" s="624"/>
      <c r="T34" s="624"/>
      <c r="U34" s="624"/>
      <c r="V34" s="624"/>
      <c r="W34" s="624"/>
      <c r="X34" s="624"/>
      <c r="Y34" s="625"/>
      <c r="Z34" s="626">
        <v>4.7</v>
      </c>
      <c r="AA34" s="626"/>
      <c r="AB34" s="626"/>
      <c r="AC34" s="626"/>
      <c r="AD34" s="627" t="s">
        <v>121</v>
      </c>
      <c r="AE34" s="627"/>
      <c r="AF34" s="627"/>
      <c r="AG34" s="627"/>
      <c r="AH34" s="627"/>
      <c r="AI34" s="627"/>
      <c r="AJ34" s="627"/>
      <c r="AK34" s="627"/>
      <c r="AL34" s="628" t="s">
        <v>121</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2812302</v>
      </c>
      <c r="CS34" s="624"/>
      <c r="CT34" s="624"/>
      <c r="CU34" s="624"/>
      <c r="CV34" s="624"/>
      <c r="CW34" s="624"/>
      <c r="CX34" s="624"/>
      <c r="CY34" s="625"/>
      <c r="CZ34" s="628">
        <v>15.1</v>
      </c>
      <c r="DA34" s="654"/>
      <c r="DB34" s="654"/>
      <c r="DC34" s="658"/>
      <c r="DD34" s="632">
        <v>2327980</v>
      </c>
      <c r="DE34" s="624"/>
      <c r="DF34" s="624"/>
      <c r="DG34" s="624"/>
      <c r="DH34" s="624"/>
      <c r="DI34" s="624"/>
      <c r="DJ34" s="624"/>
      <c r="DK34" s="625"/>
      <c r="DL34" s="632">
        <v>2036654</v>
      </c>
      <c r="DM34" s="624"/>
      <c r="DN34" s="624"/>
      <c r="DO34" s="624"/>
      <c r="DP34" s="624"/>
      <c r="DQ34" s="624"/>
      <c r="DR34" s="624"/>
      <c r="DS34" s="624"/>
      <c r="DT34" s="624"/>
      <c r="DU34" s="624"/>
      <c r="DV34" s="625"/>
      <c r="DW34" s="628">
        <v>20</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341936</v>
      </c>
      <c r="S35" s="624"/>
      <c r="T35" s="624"/>
      <c r="U35" s="624"/>
      <c r="V35" s="624"/>
      <c r="W35" s="624"/>
      <c r="X35" s="624"/>
      <c r="Y35" s="625"/>
      <c r="Z35" s="626">
        <v>1.8</v>
      </c>
      <c r="AA35" s="626"/>
      <c r="AB35" s="626"/>
      <c r="AC35" s="626"/>
      <c r="AD35" s="627" t="s">
        <v>121</v>
      </c>
      <c r="AE35" s="627"/>
      <c r="AF35" s="627"/>
      <c r="AG35" s="627"/>
      <c r="AH35" s="627"/>
      <c r="AI35" s="627"/>
      <c r="AJ35" s="627"/>
      <c r="AK35" s="627"/>
      <c r="AL35" s="628" t="s">
        <v>121</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233078</v>
      </c>
      <c r="CS35" s="656"/>
      <c r="CT35" s="656"/>
      <c r="CU35" s="656"/>
      <c r="CV35" s="656"/>
      <c r="CW35" s="656"/>
      <c r="CX35" s="656"/>
      <c r="CY35" s="657"/>
      <c r="CZ35" s="628">
        <v>1.3</v>
      </c>
      <c r="DA35" s="654"/>
      <c r="DB35" s="654"/>
      <c r="DC35" s="658"/>
      <c r="DD35" s="632">
        <v>191829</v>
      </c>
      <c r="DE35" s="656"/>
      <c r="DF35" s="656"/>
      <c r="DG35" s="656"/>
      <c r="DH35" s="656"/>
      <c r="DI35" s="656"/>
      <c r="DJ35" s="656"/>
      <c r="DK35" s="657"/>
      <c r="DL35" s="632">
        <v>191199</v>
      </c>
      <c r="DM35" s="656"/>
      <c r="DN35" s="656"/>
      <c r="DO35" s="656"/>
      <c r="DP35" s="656"/>
      <c r="DQ35" s="656"/>
      <c r="DR35" s="656"/>
      <c r="DS35" s="656"/>
      <c r="DT35" s="656"/>
      <c r="DU35" s="656"/>
      <c r="DV35" s="657"/>
      <c r="DW35" s="628">
        <v>1.9</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664245</v>
      </c>
      <c r="S36" s="624"/>
      <c r="T36" s="624"/>
      <c r="U36" s="624"/>
      <c r="V36" s="624"/>
      <c r="W36" s="624"/>
      <c r="X36" s="624"/>
      <c r="Y36" s="625"/>
      <c r="Z36" s="626">
        <v>3.5</v>
      </c>
      <c r="AA36" s="626"/>
      <c r="AB36" s="626"/>
      <c r="AC36" s="626"/>
      <c r="AD36" s="627" t="s">
        <v>121</v>
      </c>
      <c r="AE36" s="627"/>
      <c r="AF36" s="627"/>
      <c r="AG36" s="627"/>
      <c r="AH36" s="627"/>
      <c r="AI36" s="627"/>
      <c r="AJ36" s="627"/>
      <c r="AK36" s="627"/>
      <c r="AL36" s="628" t="s">
        <v>121</v>
      </c>
      <c r="AM36" s="629"/>
      <c r="AN36" s="629"/>
      <c r="AO36" s="630"/>
      <c r="AP36" s="210"/>
      <c r="AQ36" s="689" t="s">
        <v>315</v>
      </c>
      <c r="AR36" s="690"/>
      <c r="AS36" s="690"/>
      <c r="AT36" s="690"/>
      <c r="AU36" s="690"/>
      <c r="AV36" s="690"/>
      <c r="AW36" s="690"/>
      <c r="AX36" s="690"/>
      <c r="AY36" s="691"/>
      <c r="AZ36" s="612">
        <v>2873308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64462</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2081306</v>
      </c>
      <c r="CS36" s="624"/>
      <c r="CT36" s="624"/>
      <c r="CU36" s="624"/>
      <c r="CV36" s="624"/>
      <c r="CW36" s="624"/>
      <c r="CX36" s="624"/>
      <c r="CY36" s="625"/>
      <c r="CZ36" s="628">
        <v>11.2</v>
      </c>
      <c r="DA36" s="654"/>
      <c r="DB36" s="654"/>
      <c r="DC36" s="658"/>
      <c r="DD36" s="632">
        <v>1973407</v>
      </c>
      <c r="DE36" s="624"/>
      <c r="DF36" s="624"/>
      <c r="DG36" s="624"/>
      <c r="DH36" s="624"/>
      <c r="DI36" s="624"/>
      <c r="DJ36" s="624"/>
      <c r="DK36" s="625"/>
      <c r="DL36" s="632">
        <v>1248752</v>
      </c>
      <c r="DM36" s="624"/>
      <c r="DN36" s="624"/>
      <c r="DO36" s="624"/>
      <c r="DP36" s="624"/>
      <c r="DQ36" s="624"/>
      <c r="DR36" s="624"/>
      <c r="DS36" s="624"/>
      <c r="DT36" s="624"/>
      <c r="DU36" s="624"/>
      <c r="DV36" s="625"/>
      <c r="DW36" s="628">
        <v>12.3</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615789</v>
      </c>
      <c r="S37" s="624"/>
      <c r="T37" s="624"/>
      <c r="U37" s="624"/>
      <c r="V37" s="624"/>
      <c r="W37" s="624"/>
      <c r="X37" s="624"/>
      <c r="Y37" s="625"/>
      <c r="Z37" s="626">
        <v>3.2</v>
      </c>
      <c r="AA37" s="626"/>
      <c r="AB37" s="626"/>
      <c r="AC37" s="626"/>
      <c r="AD37" s="627">
        <v>12706</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1114602</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1623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687388</v>
      </c>
      <c r="CS37" s="656"/>
      <c r="CT37" s="656"/>
      <c r="CU37" s="656"/>
      <c r="CV37" s="656"/>
      <c r="CW37" s="656"/>
      <c r="CX37" s="656"/>
      <c r="CY37" s="657"/>
      <c r="CZ37" s="628">
        <v>3.7</v>
      </c>
      <c r="DA37" s="654"/>
      <c r="DB37" s="654"/>
      <c r="DC37" s="658"/>
      <c r="DD37" s="632">
        <v>687388</v>
      </c>
      <c r="DE37" s="656"/>
      <c r="DF37" s="656"/>
      <c r="DG37" s="656"/>
      <c r="DH37" s="656"/>
      <c r="DI37" s="656"/>
      <c r="DJ37" s="656"/>
      <c r="DK37" s="657"/>
      <c r="DL37" s="632">
        <v>681165</v>
      </c>
      <c r="DM37" s="656"/>
      <c r="DN37" s="656"/>
      <c r="DO37" s="656"/>
      <c r="DP37" s="656"/>
      <c r="DQ37" s="656"/>
      <c r="DR37" s="656"/>
      <c r="DS37" s="656"/>
      <c r="DT37" s="656"/>
      <c r="DU37" s="656"/>
      <c r="DV37" s="657"/>
      <c r="DW37" s="628">
        <v>6.7</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782111</v>
      </c>
      <c r="S38" s="624"/>
      <c r="T38" s="624"/>
      <c r="U38" s="624"/>
      <c r="V38" s="624"/>
      <c r="W38" s="624"/>
      <c r="X38" s="624"/>
      <c r="Y38" s="625"/>
      <c r="Z38" s="626">
        <v>4.0999999999999996</v>
      </c>
      <c r="AA38" s="626"/>
      <c r="AB38" s="626"/>
      <c r="AC38" s="626"/>
      <c r="AD38" s="627" t="s">
        <v>121</v>
      </c>
      <c r="AE38" s="627"/>
      <c r="AF38" s="627"/>
      <c r="AG38" s="627"/>
      <c r="AH38" s="627"/>
      <c r="AI38" s="627"/>
      <c r="AJ38" s="627"/>
      <c r="AK38" s="627"/>
      <c r="AL38" s="628" t="s">
        <v>121</v>
      </c>
      <c r="AM38" s="629"/>
      <c r="AN38" s="629"/>
      <c r="AO38" s="630"/>
      <c r="AQ38" s="686" t="s">
        <v>323</v>
      </c>
      <c r="AR38" s="687"/>
      <c r="AS38" s="687"/>
      <c r="AT38" s="687"/>
      <c r="AU38" s="687"/>
      <c r="AV38" s="687"/>
      <c r="AW38" s="687"/>
      <c r="AX38" s="687"/>
      <c r="AY38" s="688"/>
      <c r="AZ38" s="623">
        <v>208727</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4366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1538273</v>
      </c>
      <c r="CS38" s="624"/>
      <c r="CT38" s="624"/>
      <c r="CU38" s="624"/>
      <c r="CV38" s="624"/>
      <c r="CW38" s="624"/>
      <c r="CX38" s="624"/>
      <c r="CY38" s="625"/>
      <c r="CZ38" s="628">
        <v>8.3000000000000007</v>
      </c>
      <c r="DA38" s="654"/>
      <c r="DB38" s="654"/>
      <c r="DC38" s="658"/>
      <c r="DD38" s="632">
        <v>1267545</v>
      </c>
      <c r="DE38" s="624"/>
      <c r="DF38" s="624"/>
      <c r="DG38" s="624"/>
      <c r="DH38" s="624"/>
      <c r="DI38" s="624"/>
      <c r="DJ38" s="624"/>
      <c r="DK38" s="625"/>
      <c r="DL38" s="632">
        <v>1202373</v>
      </c>
      <c r="DM38" s="624"/>
      <c r="DN38" s="624"/>
      <c r="DO38" s="624"/>
      <c r="DP38" s="624"/>
      <c r="DQ38" s="624"/>
      <c r="DR38" s="624"/>
      <c r="DS38" s="624"/>
      <c r="DT38" s="624"/>
      <c r="DU38" s="624"/>
      <c r="DV38" s="625"/>
      <c r="DW38" s="628">
        <v>11.8</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327</v>
      </c>
      <c r="AR39" s="687"/>
      <c r="AS39" s="687"/>
      <c r="AT39" s="687"/>
      <c r="AU39" s="687"/>
      <c r="AV39" s="687"/>
      <c r="AW39" s="687"/>
      <c r="AX39" s="687"/>
      <c r="AY39" s="688"/>
      <c r="AZ39" s="623">
        <v>11706</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6280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795768</v>
      </c>
      <c r="CS39" s="656"/>
      <c r="CT39" s="656"/>
      <c r="CU39" s="656"/>
      <c r="CV39" s="656"/>
      <c r="CW39" s="656"/>
      <c r="CX39" s="656"/>
      <c r="CY39" s="657"/>
      <c r="CZ39" s="628">
        <v>4.3</v>
      </c>
      <c r="DA39" s="654"/>
      <c r="DB39" s="654"/>
      <c r="DC39" s="658"/>
      <c r="DD39" s="632">
        <v>770832</v>
      </c>
      <c r="DE39" s="656"/>
      <c r="DF39" s="656"/>
      <c r="DG39" s="656"/>
      <c r="DH39" s="656"/>
      <c r="DI39" s="656"/>
      <c r="DJ39" s="656"/>
      <c r="DK39" s="657"/>
      <c r="DL39" s="632" t="s">
        <v>121</v>
      </c>
      <c r="DM39" s="656"/>
      <c r="DN39" s="656"/>
      <c r="DO39" s="656"/>
      <c r="DP39" s="656"/>
      <c r="DQ39" s="656"/>
      <c r="DR39" s="656"/>
      <c r="DS39" s="656"/>
      <c r="DT39" s="656"/>
      <c r="DU39" s="656"/>
      <c r="DV39" s="657"/>
      <c r="DW39" s="628" t="s">
        <v>121</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33111</v>
      </c>
      <c r="S40" s="624"/>
      <c r="T40" s="624"/>
      <c r="U40" s="624"/>
      <c r="V40" s="624"/>
      <c r="W40" s="624"/>
      <c r="X40" s="624"/>
      <c r="Y40" s="625"/>
      <c r="Z40" s="626">
        <v>0.2</v>
      </c>
      <c r="AA40" s="626"/>
      <c r="AB40" s="626"/>
      <c r="AC40" s="626"/>
      <c r="AD40" s="627" t="s">
        <v>121</v>
      </c>
      <c r="AE40" s="627"/>
      <c r="AF40" s="627"/>
      <c r="AG40" s="627"/>
      <c r="AH40" s="627"/>
      <c r="AI40" s="627"/>
      <c r="AJ40" s="627"/>
      <c r="AK40" s="627"/>
      <c r="AL40" s="628" t="s">
        <v>121</v>
      </c>
      <c r="AM40" s="629"/>
      <c r="AN40" s="629"/>
      <c r="AO40" s="630"/>
      <c r="AQ40" s="686" t="s">
        <v>331</v>
      </c>
      <c r="AR40" s="687"/>
      <c r="AS40" s="687"/>
      <c r="AT40" s="687"/>
      <c r="AU40" s="687"/>
      <c r="AV40" s="687"/>
      <c r="AW40" s="687"/>
      <c r="AX40" s="687"/>
      <c r="AY40" s="688"/>
      <c r="AZ40" s="623" t="s">
        <v>121</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86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782160</v>
      </c>
      <c r="CS40" s="624"/>
      <c r="CT40" s="624"/>
      <c r="CU40" s="624"/>
      <c r="CV40" s="624"/>
      <c r="CW40" s="624"/>
      <c r="CX40" s="624"/>
      <c r="CY40" s="625"/>
      <c r="CZ40" s="628">
        <v>4.2</v>
      </c>
      <c r="DA40" s="654"/>
      <c r="DB40" s="654"/>
      <c r="DC40" s="658"/>
      <c r="DD40" s="632">
        <v>520160</v>
      </c>
      <c r="DE40" s="624"/>
      <c r="DF40" s="624"/>
      <c r="DG40" s="624"/>
      <c r="DH40" s="624"/>
      <c r="DI40" s="624"/>
      <c r="DJ40" s="624"/>
      <c r="DK40" s="625"/>
      <c r="DL40" s="632" t="s">
        <v>121</v>
      </c>
      <c r="DM40" s="624"/>
      <c r="DN40" s="624"/>
      <c r="DO40" s="624"/>
      <c r="DP40" s="624"/>
      <c r="DQ40" s="624"/>
      <c r="DR40" s="624"/>
      <c r="DS40" s="624"/>
      <c r="DT40" s="624"/>
      <c r="DU40" s="624"/>
      <c r="DV40" s="625"/>
      <c r="DW40" s="628" t="s">
        <v>121</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19241050</v>
      </c>
      <c r="S41" s="696"/>
      <c r="T41" s="696"/>
      <c r="U41" s="696"/>
      <c r="V41" s="696"/>
      <c r="W41" s="696"/>
      <c r="X41" s="696"/>
      <c r="Y41" s="700"/>
      <c r="Z41" s="701">
        <v>100</v>
      </c>
      <c r="AA41" s="701"/>
      <c r="AB41" s="701"/>
      <c r="AC41" s="701"/>
      <c r="AD41" s="702">
        <v>10131552</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335843</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121</v>
      </c>
      <c r="CS41" s="656"/>
      <c r="CT41" s="656"/>
      <c r="CU41" s="656"/>
      <c r="CV41" s="656"/>
      <c r="CW41" s="656"/>
      <c r="CX41" s="656"/>
      <c r="CY41" s="657"/>
      <c r="CZ41" s="628" t="s">
        <v>121</v>
      </c>
      <c r="DA41" s="654"/>
      <c r="DB41" s="654"/>
      <c r="DC41" s="658"/>
      <c r="DD41" s="632" t="s">
        <v>121</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1202430</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410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3104567</v>
      </c>
      <c r="CS42" s="656"/>
      <c r="CT42" s="656"/>
      <c r="CU42" s="656"/>
      <c r="CV42" s="656"/>
      <c r="CW42" s="656"/>
      <c r="CX42" s="656"/>
      <c r="CY42" s="657"/>
      <c r="CZ42" s="628">
        <v>16.7</v>
      </c>
      <c r="DA42" s="654"/>
      <c r="DB42" s="654"/>
      <c r="DC42" s="658"/>
      <c r="DD42" s="632">
        <v>756918</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96709</v>
      </c>
      <c r="CS43" s="656"/>
      <c r="CT43" s="656"/>
      <c r="CU43" s="656"/>
      <c r="CV43" s="656"/>
      <c r="CW43" s="656"/>
      <c r="CX43" s="656"/>
      <c r="CY43" s="657"/>
      <c r="CZ43" s="628">
        <v>0.5</v>
      </c>
      <c r="DA43" s="654"/>
      <c r="DB43" s="654"/>
      <c r="DC43" s="658"/>
      <c r="DD43" s="632">
        <v>95733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2139531</v>
      </c>
      <c r="CS44" s="624"/>
      <c r="CT44" s="624"/>
      <c r="CU44" s="624"/>
      <c r="CV44" s="624"/>
      <c r="CW44" s="624"/>
      <c r="CX44" s="624"/>
      <c r="CY44" s="625"/>
      <c r="CZ44" s="628">
        <v>11.5</v>
      </c>
      <c r="DA44" s="629"/>
      <c r="DB44" s="629"/>
      <c r="DC44" s="635"/>
      <c r="DD44" s="632">
        <v>438268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1412452</v>
      </c>
      <c r="CS45" s="656"/>
      <c r="CT45" s="656"/>
      <c r="CU45" s="656"/>
      <c r="CV45" s="656"/>
      <c r="CW45" s="656"/>
      <c r="CX45" s="656"/>
      <c r="CY45" s="657"/>
      <c r="CZ45" s="628">
        <v>7.6</v>
      </c>
      <c r="DA45" s="654"/>
      <c r="DB45" s="654"/>
      <c r="DC45" s="658"/>
      <c r="DD45" s="632">
        <v>45477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701629</v>
      </c>
      <c r="CS46" s="624"/>
      <c r="CT46" s="624"/>
      <c r="CU46" s="624"/>
      <c r="CV46" s="624"/>
      <c r="CW46" s="624"/>
      <c r="CX46" s="624"/>
      <c r="CY46" s="625"/>
      <c r="CZ46" s="628">
        <v>3.8</v>
      </c>
      <c r="DA46" s="629"/>
      <c r="DB46" s="629"/>
      <c r="DC46" s="635"/>
      <c r="DD46" s="632">
        <v>391961</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v>965036</v>
      </c>
      <c r="CS47" s="656"/>
      <c r="CT47" s="656"/>
      <c r="CU47" s="656"/>
      <c r="CV47" s="656"/>
      <c r="CW47" s="656"/>
      <c r="CX47" s="656"/>
      <c r="CY47" s="657"/>
      <c r="CZ47" s="628">
        <v>5.2</v>
      </c>
      <c r="DA47" s="654"/>
      <c r="DB47" s="654"/>
      <c r="DC47" s="658"/>
      <c r="DD47" s="632">
        <v>318650</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18602674</v>
      </c>
      <c r="CS49" s="682"/>
      <c r="CT49" s="682"/>
      <c r="CU49" s="682"/>
      <c r="CV49" s="682"/>
      <c r="CW49" s="682"/>
      <c r="CX49" s="682"/>
      <c r="CY49" s="711"/>
      <c r="CZ49" s="703">
        <v>100</v>
      </c>
      <c r="DA49" s="712"/>
      <c r="DB49" s="712"/>
      <c r="DC49" s="713"/>
      <c r="DD49" s="714">
        <v>13021946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4OkI7L7vAm63qOgbmw1Q/loFTGIUDUVMdoUeHzngLjCVTf9xsKoIQ70TFlCGmN+jo+S+tIvOldhV/bU02mdJPw==" saltValue="IyoE+U9sOBUegiHW68OU+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horizontalDpi="4294967293"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19241</v>
      </c>
      <c r="R7" s="753"/>
      <c r="S7" s="753"/>
      <c r="T7" s="753"/>
      <c r="U7" s="753"/>
      <c r="V7" s="753">
        <v>18603</v>
      </c>
      <c r="W7" s="753"/>
      <c r="X7" s="753"/>
      <c r="Y7" s="753"/>
      <c r="Z7" s="753"/>
      <c r="AA7" s="753">
        <v>638</v>
      </c>
      <c r="AB7" s="753"/>
      <c r="AC7" s="753"/>
      <c r="AD7" s="753"/>
      <c r="AE7" s="754"/>
      <c r="AF7" s="755">
        <v>531</v>
      </c>
      <c r="AG7" s="756"/>
      <c r="AH7" s="756"/>
      <c r="AI7" s="756"/>
      <c r="AJ7" s="757"/>
      <c r="AK7" s="758">
        <v>334</v>
      </c>
      <c r="AL7" s="759"/>
      <c r="AM7" s="759"/>
      <c r="AN7" s="759"/>
      <c r="AO7" s="759"/>
      <c r="AP7" s="759">
        <v>10328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548</v>
      </c>
      <c r="BT7" s="747"/>
      <c r="BU7" s="747"/>
      <c r="BV7" s="747"/>
      <c r="BW7" s="747"/>
      <c r="BX7" s="747"/>
      <c r="BY7" s="747"/>
      <c r="BZ7" s="747"/>
      <c r="CA7" s="747"/>
      <c r="CB7" s="747"/>
      <c r="CC7" s="747"/>
      <c r="CD7" s="747"/>
      <c r="CE7" s="747"/>
      <c r="CF7" s="747"/>
      <c r="CG7" s="762"/>
      <c r="CH7" s="743">
        <v>-1</v>
      </c>
      <c r="CI7" s="744"/>
      <c r="CJ7" s="744"/>
      <c r="CK7" s="744"/>
      <c r="CL7" s="745"/>
      <c r="CM7" s="743">
        <v>520</v>
      </c>
      <c r="CN7" s="744"/>
      <c r="CO7" s="744"/>
      <c r="CP7" s="744"/>
      <c r="CQ7" s="745"/>
      <c r="CR7" s="743">
        <v>20</v>
      </c>
      <c r="CS7" s="744"/>
      <c r="CT7" s="744"/>
      <c r="CU7" s="744"/>
      <c r="CV7" s="745"/>
      <c r="CW7" s="743" t="s">
        <v>547</v>
      </c>
      <c r="CX7" s="744"/>
      <c r="CY7" s="744"/>
      <c r="CZ7" s="744"/>
      <c r="DA7" s="745"/>
      <c r="DB7" s="743" t="s">
        <v>547</v>
      </c>
      <c r="DC7" s="744"/>
      <c r="DD7" s="744"/>
      <c r="DE7" s="744"/>
      <c r="DF7" s="745"/>
      <c r="DG7" s="743" t="s">
        <v>547</v>
      </c>
      <c r="DH7" s="744"/>
      <c r="DI7" s="744"/>
      <c r="DJ7" s="744"/>
      <c r="DK7" s="745"/>
      <c r="DL7" s="743" t="s">
        <v>547</v>
      </c>
      <c r="DM7" s="744"/>
      <c r="DN7" s="744"/>
      <c r="DO7" s="744"/>
      <c r="DP7" s="745"/>
      <c r="DQ7" s="743" t="s">
        <v>547</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549</v>
      </c>
      <c r="BT8" s="774"/>
      <c r="BU8" s="774"/>
      <c r="BV8" s="774"/>
      <c r="BW8" s="774"/>
      <c r="BX8" s="774"/>
      <c r="BY8" s="774"/>
      <c r="BZ8" s="774"/>
      <c r="CA8" s="774"/>
      <c r="CB8" s="774"/>
      <c r="CC8" s="774"/>
      <c r="CD8" s="774"/>
      <c r="CE8" s="774"/>
      <c r="CF8" s="774"/>
      <c r="CG8" s="775"/>
      <c r="CH8" s="776">
        <v>-8</v>
      </c>
      <c r="CI8" s="777"/>
      <c r="CJ8" s="777"/>
      <c r="CK8" s="777"/>
      <c r="CL8" s="778"/>
      <c r="CM8" s="776">
        <v>698</v>
      </c>
      <c r="CN8" s="777"/>
      <c r="CO8" s="777"/>
      <c r="CP8" s="777"/>
      <c r="CQ8" s="778"/>
      <c r="CR8" s="776">
        <v>200</v>
      </c>
      <c r="CS8" s="777"/>
      <c r="CT8" s="777"/>
      <c r="CU8" s="777"/>
      <c r="CV8" s="778"/>
      <c r="CW8" s="776">
        <v>1</v>
      </c>
      <c r="CX8" s="777"/>
      <c r="CY8" s="777"/>
      <c r="CZ8" s="777"/>
      <c r="DA8" s="778"/>
      <c r="DB8" s="776" t="s">
        <v>547</v>
      </c>
      <c r="DC8" s="777"/>
      <c r="DD8" s="777"/>
      <c r="DE8" s="777"/>
      <c r="DF8" s="778"/>
      <c r="DG8" s="776" t="s">
        <v>547</v>
      </c>
      <c r="DH8" s="777"/>
      <c r="DI8" s="777"/>
      <c r="DJ8" s="777"/>
      <c r="DK8" s="778"/>
      <c r="DL8" s="776" t="s">
        <v>547</v>
      </c>
      <c r="DM8" s="777"/>
      <c r="DN8" s="777"/>
      <c r="DO8" s="777"/>
      <c r="DP8" s="778"/>
      <c r="DQ8" s="776" t="s">
        <v>547</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19241</v>
      </c>
      <c r="R23" s="793"/>
      <c r="S23" s="793"/>
      <c r="T23" s="793"/>
      <c r="U23" s="793"/>
      <c r="V23" s="793">
        <v>18603</v>
      </c>
      <c r="W23" s="793"/>
      <c r="X23" s="793"/>
      <c r="Y23" s="793"/>
      <c r="Z23" s="793"/>
      <c r="AA23" s="793">
        <v>638</v>
      </c>
      <c r="AB23" s="793"/>
      <c r="AC23" s="793"/>
      <c r="AD23" s="793"/>
      <c r="AE23" s="794"/>
      <c r="AF23" s="795">
        <v>531</v>
      </c>
      <c r="AG23" s="793"/>
      <c r="AH23" s="793"/>
      <c r="AI23" s="793"/>
      <c r="AJ23" s="796"/>
      <c r="AK23" s="797"/>
      <c r="AL23" s="798"/>
      <c r="AM23" s="798"/>
      <c r="AN23" s="798"/>
      <c r="AO23" s="798"/>
      <c r="AP23" s="793">
        <v>10328</v>
      </c>
      <c r="AQ23" s="793"/>
      <c r="AR23" s="793"/>
      <c r="AS23" s="793"/>
      <c r="AT23" s="793"/>
      <c r="AU23" s="809"/>
      <c r="AV23" s="809"/>
      <c r="AW23" s="809"/>
      <c r="AX23" s="809"/>
      <c r="AY23" s="810"/>
      <c r="AZ23" s="811" t="s">
        <v>121</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3572</v>
      </c>
      <c r="R28" s="823"/>
      <c r="S28" s="823"/>
      <c r="T28" s="823"/>
      <c r="U28" s="823"/>
      <c r="V28" s="823">
        <v>3507</v>
      </c>
      <c r="W28" s="823"/>
      <c r="X28" s="823"/>
      <c r="Y28" s="823"/>
      <c r="Z28" s="823"/>
      <c r="AA28" s="823">
        <v>64</v>
      </c>
      <c r="AB28" s="823"/>
      <c r="AC28" s="823"/>
      <c r="AD28" s="823"/>
      <c r="AE28" s="824"/>
      <c r="AF28" s="825">
        <v>64</v>
      </c>
      <c r="AG28" s="823"/>
      <c r="AH28" s="823"/>
      <c r="AI28" s="823"/>
      <c r="AJ28" s="826"/>
      <c r="AK28" s="827">
        <v>366</v>
      </c>
      <c r="AL28" s="828"/>
      <c r="AM28" s="828"/>
      <c r="AN28" s="828"/>
      <c r="AO28" s="828"/>
      <c r="AP28" s="828" t="s">
        <v>547</v>
      </c>
      <c r="AQ28" s="828"/>
      <c r="AR28" s="828"/>
      <c r="AS28" s="828"/>
      <c r="AT28" s="828"/>
      <c r="AU28" s="828" t="s">
        <v>547</v>
      </c>
      <c r="AV28" s="828"/>
      <c r="AW28" s="828"/>
      <c r="AX28" s="828"/>
      <c r="AY28" s="828"/>
      <c r="AZ28" s="829" t="s">
        <v>547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4162</v>
      </c>
      <c r="R29" s="784"/>
      <c r="S29" s="784"/>
      <c r="T29" s="784"/>
      <c r="U29" s="784"/>
      <c r="V29" s="784">
        <v>3893</v>
      </c>
      <c r="W29" s="784"/>
      <c r="X29" s="784"/>
      <c r="Y29" s="784"/>
      <c r="Z29" s="784"/>
      <c r="AA29" s="784">
        <v>269</v>
      </c>
      <c r="AB29" s="784"/>
      <c r="AC29" s="784"/>
      <c r="AD29" s="784"/>
      <c r="AE29" s="785"/>
      <c r="AF29" s="786">
        <v>269</v>
      </c>
      <c r="AG29" s="787"/>
      <c r="AH29" s="787"/>
      <c r="AI29" s="787"/>
      <c r="AJ29" s="788"/>
      <c r="AK29" s="834">
        <v>635</v>
      </c>
      <c r="AL29" s="830"/>
      <c r="AM29" s="830"/>
      <c r="AN29" s="830"/>
      <c r="AO29" s="830"/>
      <c r="AP29" s="830" t="s">
        <v>547</v>
      </c>
      <c r="AQ29" s="830"/>
      <c r="AR29" s="830"/>
      <c r="AS29" s="830"/>
      <c r="AT29" s="830"/>
      <c r="AU29" s="830" t="s">
        <v>547</v>
      </c>
      <c r="AV29" s="830"/>
      <c r="AW29" s="830"/>
      <c r="AX29" s="830"/>
      <c r="AY29" s="830"/>
      <c r="AZ29" s="831" t="s">
        <v>547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536</v>
      </c>
      <c r="R30" s="784"/>
      <c r="S30" s="784"/>
      <c r="T30" s="784"/>
      <c r="U30" s="784"/>
      <c r="V30" s="784">
        <v>508</v>
      </c>
      <c r="W30" s="784"/>
      <c r="X30" s="784"/>
      <c r="Y30" s="784"/>
      <c r="Z30" s="784"/>
      <c r="AA30" s="784">
        <v>29</v>
      </c>
      <c r="AB30" s="784"/>
      <c r="AC30" s="784"/>
      <c r="AD30" s="784"/>
      <c r="AE30" s="785"/>
      <c r="AF30" s="786">
        <v>29</v>
      </c>
      <c r="AG30" s="787"/>
      <c r="AH30" s="787"/>
      <c r="AI30" s="787"/>
      <c r="AJ30" s="788"/>
      <c r="AK30" s="834">
        <v>137</v>
      </c>
      <c r="AL30" s="830"/>
      <c r="AM30" s="830"/>
      <c r="AN30" s="830"/>
      <c r="AO30" s="830"/>
      <c r="AP30" s="830" t="s">
        <v>547</v>
      </c>
      <c r="AQ30" s="830"/>
      <c r="AR30" s="830"/>
      <c r="AS30" s="830"/>
      <c r="AT30" s="830"/>
      <c r="AU30" s="830" t="s">
        <v>547</v>
      </c>
      <c r="AV30" s="830"/>
      <c r="AW30" s="830"/>
      <c r="AX30" s="830"/>
      <c r="AY30" s="830"/>
      <c r="AZ30" s="831" t="s">
        <v>547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845</v>
      </c>
      <c r="R31" s="784"/>
      <c r="S31" s="784"/>
      <c r="T31" s="784"/>
      <c r="U31" s="784"/>
      <c r="V31" s="784">
        <v>745</v>
      </c>
      <c r="W31" s="784"/>
      <c r="X31" s="784"/>
      <c r="Y31" s="784"/>
      <c r="Z31" s="784"/>
      <c r="AA31" s="784">
        <v>100</v>
      </c>
      <c r="AB31" s="784"/>
      <c r="AC31" s="784"/>
      <c r="AD31" s="784"/>
      <c r="AE31" s="785"/>
      <c r="AF31" s="786">
        <v>1264</v>
      </c>
      <c r="AG31" s="787"/>
      <c r="AH31" s="787"/>
      <c r="AI31" s="787"/>
      <c r="AJ31" s="788"/>
      <c r="AK31" s="834" t="s">
        <v>547</v>
      </c>
      <c r="AL31" s="830"/>
      <c r="AM31" s="830"/>
      <c r="AN31" s="830"/>
      <c r="AO31" s="830"/>
      <c r="AP31" s="830">
        <v>1507</v>
      </c>
      <c r="AQ31" s="830"/>
      <c r="AR31" s="830"/>
      <c r="AS31" s="830"/>
      <c r="AT31" s="830"/>
      <c r="AU31" s="830">
        <v>124</v>
      </c>
      <c r="AV31" s="830"/>
      <c r="AW31" s="830"/>
      <c r="AX31" s="830"/>
      <c r="AY31" s="830"/>
      <c r="AZ31" s="831" t="s">
        <v>547</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1003</v>
      </c>
      <c r="R32" s="784"/>
      <c r="S32" s="784"/>
      <c r="T32" s="784"/>
      <c r="U32" s="784"/>
      <c r="V32" s="784">
        <v>933</v>
      </c>
      <c r="W32" s="784"/>
      <c r="X32" s="784"/>
      <c r="Y32" s="784"/>
      <c r="Z32" s="784"/>
      <c r="AA32" s="784">
        <v>70</v>
      </c>
      <c r="AB32" s="784"/>
      <c r="AC32" s="784"/>
      <c r="AD32" s="784"/>
      <c r="AE32" s="785"/>
      <c r="AF32" s="786">
        <v>234</v>
      </c>
      <c r="AG32" s="787"/>
      <c r="AH32" s="787"/>
      <c r="AI32" s="787"/>
      <c r="AJ32" s="788"/>
      <c r="AK32" s="834">
        <v>113</v>
      </c>
      <c r="AL32" s="830"/>
      <c r="AM32" s="830"/>
      <c r="AN32" s="830"/>
      <c r="AO32" s="830"/>
      <c r="AP32" s="830">
        <v>6358</v>
      </c>
      <c r="AQ32" s="830"/>
      <c r="AR32" s="830"/>
      <c r="AS32" s="830"/>
      <c r="AT32" s="830"/>
      <c r="AU32" s="830">
        <v>1488</v>
      </c>
      <c r="AV32" s="830"/>
      <c r="AW32" s="830"/>
      <c r="AX32" s="830"/>
      <c r="AY32" s="830"/>
      <c r="AZ32" s="831" t="s">
        <v>547</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717</v>
      </c>
      <c r="R33" s="784"/>
      <c r="S33" s="784"/>
      <c r="T33" s="784"/>
      <c r="U33" s="784"/>
      <c r="V33" s="784">
        <v>732</v>
      </c>
      <c r="W33" s="784"/>
      <c r="X33" s="784"/>
      <c r="Y33" s="784"/>
      <c r="Z33" s="784"/>
      <c r="AA33" s="784">
        <v>-15</v>
      </c>
      <c r="AB33" s="784"/>
      <c r="AC33" s="784"/>
      <c r="AD33" s="784"/>
      <c r="AE33" s="785"/>
      <c r="AF33" s="786" t="s">
        <v>121</v>
      </c>
      <c r="AG33" s="787"/>
      <c r="AH33" s="787"/>
      <c r="AI33" s="787"/>
      <c r="AJ33" s="788"/>
      <c r="AK33" s="834">
        <v>696</v>
      </c>
      <c r="AL33" s="830"/>
      <c r="AM33" s="830"/>
      <c r="AN33" s="830"/>
      <c r="AO33" s="830"/>
      <c r="AP33" s="830">
        <v>5054</v>
      </c>
      <c r="AQ33" s="830"/>
      <c r="AR33" s="830"/>
      <c r="AS33" s="830"/>
      <c r="AT33" s="830"/>
      <c r="AU33" s="830">
        <v>3896</v>
      </c>
      <c r="AV33" s="830"/>
      <c r="AW33" s="830"/>
      <c r="AX33" s="830"/>
      <c r="AY33" s="830"/>
      <c r="AZ33" s="831" t="s">
        <v>547</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1860</v>
      </c>
      <c r="AG63" s="844"/>
      <c r="AH63" s="844"/>
      <c r="AI63" s="844"/>
      <c r="AJ63" s="845"/>
      <c r="AK63" s="846"/>
      <c r="AL63" s="841"/>
      <c r="AM63" s="841"/>
      <c r="AN63" s="841"/>
      <c r="AO63" s="841"/>
      <c r="AP63" s="844">
        <v>12919</v>
      </c>
      <c r="AQ63" s="844"/>
      <c r="AR63" s="844"/>
      <c r="AS63" s="844"/>
      <c r="AT63" s="844"/>
      <c r="AU63" s="844">
        <v>5508</v>
      </c>
      <c r="AV63" s="844"/>
      <c r="AW63" s="844"/>
      <c r="AX63" s="844"/>
      <c r="AY63" s="844"/>
      <c r="AZ63" s="848"/>
      <c r="BA63" s="848"/>
      <c r="BB63" s="848"/>
      <c r="BC63" s="848"/>
      <c r="BD63" s="848"/>
      <c r="BE63" s="849"/>
      <c r="BF63" s="849"/>
      <c r="BG63" s="849"/>
      <c r="BH63" s="849"/>
      <c r="BI63" s="850"/>
      <c r="BJ63" s="851" t="s">
        <v>121</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550</v>
      </c>
      <c r="C68" s="870"/>
      <c r="D68" s="870"/>
      <c r="E68" s="870"/>
      <c r="F68" s="870"/>
      <c r="G68" s="870"/>
      <c r="H68" s="870"/>
      <c r="I68" s="870"/>
      <c r="J68" s="870"/>
      <c r="K68" s="870"/>
      <c r="L68" s="870"/>
      <c r="M68" s="870"/>
      <c r="N68" s="870"/>
      <c r="O68" s="870"/>
      <c r="P68" s="871"/>
      <c r="Q68" s="872">
        <v>10670</v>
      </c>
      <c r="R68" s="866"/>
      <c r="S68" s="866"/>
      <c r="T68" s="866"/>
      <c r="U68" s="866"/>
      <c r="V68" s="866">
        <v>10603</v>
      </c>
      <c r="W68" s="866"/>
      <c r="X68" s="866"/>
      <c r="Y68" s="866"/>
      <c r="Z68" s="866"/>
      <c r="AA68" s="866">
        <v>67</v>
      </c>
      <c r="AB68" s="866"/>
      <c r="AC68" s="866"/>
      <c r="AD68" s="866"/>
      <c r="AE68" s="866"/>
      <c r="AF68" s="866">
        <v>67</v>
      </c>
      <c r="AG68" s="866"/>
      <c r="AH68" s="866"/>
      <c r="AI68" s="866"/>
      <c r="AJ68" s="866"/>
      <c r="AK68" s="866" t="s">
        <v>547</v>
      </c>
      <c r="AL68" s="866"/>
      <c r="AM68" s="866"/>
      <c r="AN68" s="866"/>
      <c r="AO68" s="866"/>
      <c r="AP68" s="866" t="s">
        <v>547</v>
      </c>
      <c r="AQ68" s="866"/>
      <c r="AR68" s="866"/>
      <c r="AS68" s="866"/>
      <c r="AT68" s="866"/>
      <c r="AU68" s="866" t="s">
        <v>547</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551</v>
      </c>
      <c r="C69" s="874"/>
      <c r="D69" s="874"/>
      <c r="E69" s="874"/>
      <c r="F69" s="874"/>
      <c r="G69" s="874"/>
      <c r="H69" s="874"/>
      <c r="I69" s="874"/>
      <c r="J69" s="874"/>
      <c r="K69" s="874"/>
      <c r="L69" s="874"/>
      <c r="M69" s="874"/>
      <c r="N69" s="874"/>
      <c r="O69" s="874"/>
      <c r="P69" s="875"/>
      <c r="Q69" s="876">
        <v>860</v>
      </c>
      <c r="R69" s="830"/>
      <c r="S69" s="830"/>
      <c r="T69" s="830"/>
      <c r="U69" s="830"/>
      <c r="V69" s="830">
        <v>858</v>
      </c>
      <c r="W69" s="830"/>
      <c r="X69" s="830"/>
      <c r="Y69" s="830"/>
      <c r="Z69" s="830"/>
      <c r="AA69" s="830">
        <v>2</v>
      </c>
      <c r="AB69" s="830"/>
      <c r="AC69" s="830"/>
      <c r="AD69" s="830"/>
      <c r="AE69" s="830"/>
      <c r="AF69" s="830">
        <v>2</v>
      </c>
      <c r="AG69" s="830"/>
      <c r="AH69" s="830"/>
      <c r="AI69" s="830"/>
      <c r="AJ69" s="830"/>
      <c r="AK69" s="830">
        <v>2</v>
      </c>
      <c r="AL69" s="830"/>
      <c r="AM69" s="830"/>
      <c r="AN69" s="830"/>
      <c r="AO69" s="830"/>
      <c r="AP69" s="830" t="s">
        <v>547</v>
      </c>
      <c r="AQ69" s="830"/>
      <c r="AR69" s="830"/>
      <c r="AS69" s="830"/>
      <c r="AT69" s="830"/>
      <c r="AU69" s="830" t="s">
        <v>547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552</v>
      </c>
      <c r="C70" s="874"/>
      <c r="D70" s="874"/>
      <c r="E70" s="874"/>
      <c r="F70" s="874"/>
      <c r="G70" s="874"/>
      <c r="H70" s="874"/>
      <c r="I70" s="874"/>
      <c r="J70" s="874"/>
      <c r="K70" s="874"/>
      <c r="L70" s="874"/>
      <c r="M70" s="874"/>
      <c r="N70" s="874"/>
      <c r="O70" s="874"/>
      <c r="P70" s="875"/>
      <c r="Q70" s="876">
        <v>243</v>
      </c>
      <c r="R70" s="830"/>
      <c r="S70" s="830"/>
      <c r="T70" s="830"/>
      <c r="U70" s="830"/>
      <c r="V70" s="830">
        <v>238</v>
      </c>
      <c r="W70" s="830"/>
      <c r="X70" s="830"/>
      <c r="Y70" s="830"/>
      <c r="Z70" s="830"/>
      <c r="AA70" s="830">
        <v>5</v>
      </c>
      <c r="AB70" s="830"/>
      <c r="AC70" s="830"/>
      <c r="AD70" s="830"/>
      <c r="AE70" s="830"/>
      <c r="AF70" s="830">
        <v>5</v>
      </c>
      <c r="AG70" s="830"/>
      <c r="AH70" s="830"/>
      <c r="AI70" s="830"/>
      <c r="AJ70" s="830"/>
      <c r="AK70" s="830">
        <v>3</v>
      </c>
      <c r="AL70" s="830"/>
      <c r="AM70" s="830"/>
      <c r="AN70" s="830"/>
      <c r="AO70" s="830"/>
      <c r="AP70" s="830" t="s">
        <v>547</v>
      </c>
      <c r="AQ70" s="830"/>
      <c r="AR70" s="830"/>
      <c r="AS70" s="830"/>
      <c r="AT70" s="830"/>
      <c r="AU70" s="830" t="s">
        <v>547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553</v>
      </c>
      <c r="C71" s="874"/>
      <c r="D71" s="874"/>
      <c r="E71" s="874"/>
      <c r="F71" s="874"/>
      <c r="G71" s="874"/>
      <c r="H71" s="874"/>
      <c r="I71" s="874"/>
      <c r="J71" s="874"/>
      <c r="K71" s="874"/>
      <c r="L71" s="874"/>
      <c r="M71" s="874"/>
      <c r="N71" s="874"/>
      <c r="O71" s="874"/>
      <c r="P71" s="875"/>
      <c r="Q71" s="876">
        <v>295593</v>
      </c>
      <c r="R71" s="830"/>
      <c r="S71" s="830"/>
      <c r="T71" s="830"/>
      <c r="U71" s="830"/>
      <c r="V71" s="830">
        <v>291121</v>
      </c>
      <c r="W71" s="830"/>
      <c r="X71" s="830"/>
      <c r="Y71" s="830"/>
      <c r="Z71" s="830"/>
      <c r="AA71" s="830">
        <v>4472</v>
      </c>
      <c r="AB71" s="830"/>
      <c r="AC71" s="830"/>
      <c r="AD71" s="830"/>
      <c r="AE71" s="830"/>
      <c r="AF71" s="830">
        <f t="shared" ref="AF71" si="0">AF72+AF73</f>
        <v>4472</v>
      </c>
      <c r="AG71" s="830"/>
      <c r="AH71" s="830"/>
      <c r="AI71" s="830"/>
      <c r="AJ71" s="830"/>
      <c r="AK71" s="830">
        <v>6419</v>
      </c>
      <c r="AL71" s="830"/>
      <c r="AM71" s="830"/>
      <c r="AN71" s="830"/>
      <c r="AO71" s="830"/>
      <c r="AP71" s="830" t="s">
        <v>547</v>
      </c>
      <c r="AQ71" s="830"/>
      <c r="AR71" s="830"/>
      <c r="AS71" s="830"/>
      <c r="AT71" s="830"/>
      <c r="AU71" s="830" t="s">
        <v>547</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554</v>
      </c>
      <c r="C72" s="874"/>
      <c r="D72" s="874"/>
      <c r="E72" s="874"/>
      <c r="F72" s="874"/>
      <c r="G72" s="874"/>
      <c r="H72" s="874"/>
      <c r="I72" s="874"/>
      <c r="J72" s="874"/>
      <c r="K72" s="874"/>
      <c r="L72" s="874"/>
      <c r="M72" s="874"/>
      <c r="N72" s="874"/>
      <c r="O72" s="874"/>
      <c r="P72" s="875"/>
      <c r="Q72" s="876">
        <v>967</v>
      </c>
      <c r="R72" s="830"/>
      <c r="S72" s="830"/>
      <c r="T72" s="830"/>
      <c r="U72" s="830"/>
      <c r="V72" s="830">
        <v>732</v>
      </c>
      <c r="W72" s="830"/>
      <c r="X72" s="830"/>
      <c r="Y72" s="830"/>
      <c r="Z72" s="830"/>
      <c r="AA72" s="830">
        <v>236</v>
      </c>
      <c r="AB72" s="830"/>
      <c r="AC72" s="830"/>
      <c r="AD72" s="830"/>
      <c r="AE72" s="830"/>
      <c r="AF72" s="830">
        <v>236</v>
      </c>
      <c r="AG72" s="830"/>
      <c r="AH72" s="830"/>
      <c r="AI72" s="830"/>
      <c r="AJ72" s="830"/>
      <c r="AK72" s="830">
        <v>510</v>
      </c>
      <c r="AL72" s="830"/>
      <c r="AM72" s="830"/>
      <c r="AN72" s="830"/>
      <c r="AO72" s="830"/>
      <c r="AP72" s="830" t="s">
        <v>547</v>
      </c>
      <c r="AQ72" s="830"/>
      <c r="AR72" s="830"/>
      <c r="AS72" s="830"/>
      <c r="AT72" s="830"/>
      <c r="AU72" s="830" t="s">
        <v>547</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555</v>
      </c>
      <c r="C73" s="874"/>
      <c r="D73" s="874"/>
      <c r="E73" s="874"/>
      <c r="F73" s="874"/>
      <c r="G73" s="874"/>
      <c r="H73" s="874"/>
      <c r="I73" s="874"/>
      <c r="J73" s="874"/>
      <c r="K73" s="874"/>
      <c r="L73" s="874"/>
      <c r="M73" s="874"/>
      <c r="N73" s="874"/>
      <c r="O73" s="874"/>
      <c r="P73" s="875"/>
      <c r="Q73" s="876">
        <v>294625</v>
      </c>
      <c r="R73" s="830"/>
      <c r="S73" s="830"/>
      <c r="T73" s="830"/>
      <c r="U73" s="830"/>
      <c r="V73" s="830">
        <v>290389</v>
      </c>
      <c r="W73" s="830"/>
      <c r="X73" s="830"/>
      <c r="Y73" s="830"/>
      <c r="Z73" s="830"/>
      <c r="AA73" s="830">
        <v>4236</v>
      </c>
      <c r="AB73" s="830"/>
      <c r="AC73" s="830"/>
      <c r="AD73" s="830"/>
      <c r="AE73" s="830"/>
      <c r="AF73" s="830">
        <v>4236</v>
      </c>
      <c r="AG73" s="830"/>
      <c r="AH73" s="830"/>
      <c r="AI73" s="830"/>
      <c r="AJ73" s="830"/>
      <c r="AK73" s="830">
        <v>5909</v>
      </c>
      <c r="AL73" s="830"/>
      <c r="AM73" s="830"/>
      <c r="AN73" s="830"/>
      <c r="AO73" s="830"/>
      <c r="AP73" s="830" t="s">
        <v>547</v>
      </c>
      <c r="AQ73" s="830"/>
      <c r="AR73" s="830"/>
      <c r="AS73" s="830"/>
      <c r="AT73" s="830"/>
      <c r="AU73" s="830" t="s">
        <v>547</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556</v>
      </c>
      <c r="C74" s="874"/>
      <c r="D74" s="874"/>
      <c r="E74" s="874"/>
      <c r="F74" s="874"/>
      <c r="G74" s="874"/>
      <c r="H74" s="874"/>
      <c r="I74" s="874"/>
      <c r="J74" s="874"/>
      <c r="K74" s="874"/>
      <c r="L74" s="874"/>
      <c r="M74" s="874"/>
      <c r="N74" s="874"/>
      <c r="O74" s="874"/>
      <c r="P74" s="875"/>
      <c r="Q74" s="876">
        <v>5618</v>
      </c>
      <c r="R74" s="830"/>
      <c r="S74" s="830"/>
      <c r="T74" s="830"/>
      <c r="U74" s="830"/>
      <c r="V74" s="830">
        <v>5520</v>
      </c>
      <c r="W74" s="830"/>
      <c r="X74" s="830"/>
      <c r="Y74" s="830"/>
      <c r="Z74" s="830"/>
      <c r="AA74" s="830">
        <v>98</v>
      </c>
      <c r="AB74" s="830"/>
      <c r="AC74" s="830"/>
      <c r="AD74" s="830"/>
      <c r="AE74" s="830"/>
      <c r="AF74" s="830">
        <v>98</v>
      </c>
      <c r="AG74" s="830"/>
      <c r="AH74" s="830"/>
      <c r="AI74" s="830"/>
      <c r="AJ74" s="830"/>
      <c r="AK74" s="830">
        <v>178</v>
      </c>
      <c r="AL74" s="830"/>
      <c r="AM74" s="830"/>
      <c r="AN74" s="830"/>
      <c r="AO74" s="830"/>
      <c r="AP74" s="830">
        <v>4115</v>
      </c>
      <c r="AQ74" s="830"/>
      <c r="AR74" s="830"/>
      <c r="AS74" s="830"/>
      <c r="AT74" s="830"/>
      <c r="AU74" s="830">
        <v>872</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4643</v>
      </c>
      <c r="AG88" s="844"/>
      <c r="AH88" s="844"/>
      <c r="AI88" s="844"/>
      <c r="AJ88" s="844"/>
      <c r="AK88" s="841"/>
      <c r="AL88" s="841"/>
      <c r="AM88" s="841"/>
      <c r="AN88" s="841"/>
      <c r="AO88" s="841"/>
      <c r="AP88" s="844">
        <f>AP74</f>
        <v>4115</v>
      </c>
      <c r="AQ88" s="844"/>
      <c r="AR88" s="844"/>
      <c r="AS88" s="844"/>
      <c r="AT88" s="844"/>
      <c r="AU88" s="844">
        <f>AU74</f>
        <v>872</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f>CR7+CR8</f>
        <v>220</v>
      </c>
      <c r="CS102" s="852"/>
      <c r="CT102" s="852"/>
      <c r="CU102" s="852"/>
      <c r="CV102" s="891"/>
      <c r="CW102" s="890">
        <v>1</v>
      </c>
      <c r="CX102" s="852"/>
      <c r="CY102" s="852"/>
      <c r="CZ102" s="852"/>
      <c r="DA102" s="891"/>
      <c r="DB102" s="890" t="s">
        <v>547</v>
      </c>
      <c r="DC102" s="852"/>
      <c r="DD102" s="852"/>
      <c r="DE102" s="852"/>
      <c r="DF102" s="891"/>
      <c r="DG102" s="890" t="s">
        <v>547</v>
      </c>
      <c r="DH102" s="852"/>
      <c r="DI102" s="852"/>
      <c r="DJ102" s="852"/>
      <c r="DK102" s="891"/>
      <c r="DL102" s="890" t="s">
        <v>547</v>
      </c>
      <c r="DM102" s="852"/>
      <c r="DN102" s="852"/>
      <c r="DO102" s="852"/>
      <c r="DP102" s="891"/>
      <c r="DQ102" s="890" t="s">
        <v>547</v>
      </c>
      <c r="DR102" s="852"/>
      <c r="DS102" s="852"/>
      <c r="DT102" s="852"/>
      <c r="DU102" s="891"/>
      <c r="DV102" s="789" t="s">
        <v>547</v>
      </c>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1194736</v>
      </c>
      <c r="AB110" s="900"/>
      <c r="AC110" s="900"/>
      <c r="AD110" s="900"/>
      <c r="AE110" s="901"/>
      <c r="AF110" s="902">
        <v>1242848</v>
      </c>
      <c r="AG110" s="900"/>
      <c r="AH110" s="900"/>
      <c r="AI110" s="900"/>
      <c r="AJ110" s="901"/>
      <c r="AK110" s="902">
        <v>1352292</v>
      </c>
      <c r="AL110" s="900"/>
      <c r="AM110" s="900"/>
      <c r="AN110" s="900"/>
      <c r="AO110" s="901"/>
      <c r="AP110" s="903">
        <v>15.8</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10474017</v>
      </c>
      <c r="BR110" s="931"/>
      <c r="BS110" s="931"/>
      <c r="BT110" s="931"/>
      <c r="BU110" s="931"/>
      <c r="BV110" s="931">
        <v>10858996</v>
      </c>
      <c r="BW110" s="931"/>
      <c r="BX110" s="931"/>
      <c r="BY110" s="931"/>
      <c r="BZ110" s="931"/>
      <c r="CA110" s="931">
        <v>10328073</v>
      </c>
      <c r="CB110" s="931"/>
      <c r="CC110" s="931"/>
      <c r="CD110" s="931"/>
      <c r="CE110" s="931"/>
      <c r="CF110" s="944">
        <v>120.7</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18"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18"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2383197</v>
      </c>
      <c r="BR112" s="926"/>
      <c r="BS112" s="926"/>
      <c r="BT112" s="926"/>
      <c r="BU112" s="926"/>
      <c r="BV112" s="926">
        <v>6434016</v>
      </c>
      <c r="BW112" s="926"/>
      <c r="BX112" s="926"/>
      <c r="BY112" s="926"/>
      <c r="BZ112" s="926"/>
      <c r="CA112" s="926">
        <v>5507784</v>
      </c>
      <c r="CB112" s="926"/>
      <c r="CC112" s="926"/>
      <c r="CD112" s="926"/>
      <c r="CE112" s="926"/>
      <c r="CF112" s="920">
        <v>64.400000000000006</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18"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243694</v>
      </c>
      <c r="AB113" s="938"/>
      <c r="AC113" s="938"/>
      <c r="AD113" s="938"/>
      <c r="AE113" s="939"/>
      <c r="AF113" s="940">
        <v>659415</v>
      </c>
      <c r="AG113" s="938"/>
      <c r="AH113" s="938"/>
      <c r="AI113" s="938"/>
      <c r="AJ113" s="939"/>
      <c r="AK113" s="940">
        <v>625226</v>
      </c>
      <c r="AL113" s="938"/>
      <c r="AM113" s="938"/>
      <c r="AN113" s="938"/>
      <c r="AO113" s="939"/>
      <c r="AP113" s="941">
        <v>7.3</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3861992</v>
      </c>
      <c r="BR113" s="926"/>
      <c r="BS113" s="926"/>
      <c r="BT113" s="926"/>
      <c r="BU113" s="926"/>
      <c r="BV113" s="926">
        <v>900669</v>
      </c>
      <c r="BW113" s="926"/>
      <c r="BX113" s="926"/>
      <c r="BY113" s="926"/>
      <c r="BZ113" s="926"/>
      <c r="CA113" s="926">
        <v>871825</v>
      </c>
      <c r="CB113" s="926"/>
      <c r="CC113" s="926"/>
      <c r="CD113" s="926"/>
      <c r="CE113" s="926"/>
      <c r="CF113" s="920">
        <v>10.199999999999999</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18"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320558</v>
      </c>
      <c r="AB114" s="959"/>
      <c r="AC114" s="959"/>
      <c r="AD114" s="959"/>
      <c r="AE114" s="960"/>
      <c r="AF114" s="961">
        <v>83313</v>
      </c>
      <c r="AG114" s="959"/>
      <c r="AH114" s="959"/>
      <c r="AI114" s="959"/>
      <c r="AJ114" s="960"/>
      <c r="AK114" s="961">
        <v>82882</v>
      </c>
      <c r="AL114" s="959"/>
      <c r="AM114" s="959"/>
      <c r="AN114" s="959"/>
      <c r="AO114" s="960"/>
      <c r="AP114" s="962">
        <v>1</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2314809</v>
      </c>
      <c r="BR114" s="926"/>
      <c r="BS114" s="926"/>
      <c r="BT114" s="926"/>
      <c r="BU114" s="926"/>
      <c r="BV114" s="926">
        <v>2207693</v>
      </c>
      <c r="BW114" s="926"/>
      <c r="BX114" s="926"/>
      <c r="BY114" s="926"/>
      <c r="BZ114" s="926"/>
      <c r="CA114" s="926">
        <v>2116349</v>
      </c>
      <c r="CB114" s="926"/>
      <c r="CC114" s="926"/>
      <c r="CD114" s="926"/>
      <c r="CE114" s="926"/>
      <c r="CF114" s="920">
        <v>24.7</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18"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36</v>
      </c>
      <c r="AB115" s="938"/>
      <c r="AC115" s="938"/>
      <c r="AD115" s="938"/>
      <c r="AE115" s="939"/>
      <c r="AF115" s="940">
        <v>25</v>
      </c>
      <c r="AG115" s="938"/>
      <c r="AH115" s="938"/>
      <c r="AI115" s="938"/>
      <c r="AJ115" s="939"/>
      <c r="AK115" s="940">
        <v>35</v>
      </c>
      <c r="AL115" s="938"/>
      <c r="AM115" s="938"/>
      <c r="AN115" s="938"/>
      <c r="AO115" s="939"/>
      <c r="AP115" s="941">
        <v>0</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121</v>
      </c>
      <c r="BR115" s="926"/>
      <c r="BS115" s="926"/>
      <c r="BT115" s="926"/>
      <c r="BU115" s="926"/>
      <c r="BV115" s="926" t="s">
        <v>121</v>
      </c>
      <c r="BW115" s="926"/>
      <c r="BX115" s="926"/>
      <c r="BY115" s="926"/>
      <c r="BZ115" s="926"/>
      <c r="CA115" s="926" t="s">
        <v>121</v>
      </c>
      <c r="CB115" s="926"/>
      <c r="CC115" s="926"/>
      <c r="CD115" s="926"/>
      <c r="CE115" s="926"/>
      <c r="CF115" s="920" t="s">
        <v>121</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18"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272</v>
      </c>
      <c r="AB116" s="959"/>
      <c r="AC116" s="959"/>
      <c r="AD116" s="959"/>
      <c r="AE116" s="960"/>
      <c r="AF116" s="961">
        <v>636</v>
      </c>
      <c r="AG116" s="959"/>
      <c r="AH116" s="959"/>
      <c r="AI116" s="959"/>
      <c r="AJ116" s="960"/>
      <c r="AK116" s="961" t="s">
        <v>121</v>
      </c>
      <c r="AL116" s="959"/>
      <c r="AM116" s="959"/>
      <c r="AN116" s="959"/>
      <c r="AO116" s="960"/>
      <c r="AP116" s="962" t="s">
        <v>121</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1759296</v>
      </c>
      <c r="AB117" s="979"/>
      <c r="AC117" s="979"/>
      <c r="AD117" s="979"/>
      <c r="AE117" s="980"/>
      <c r="AF117" s="981">
        <v>1986237</v>
      </c>
      <c r="AG117" s="979"/>
      <c r="AH117" s="979"/>
      <c r="AI117" s="979"/>
      <c r="AJ117" s="980"/>
      <c r="AK117" s="981">
        <v>2060435</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18"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t="s">
        <v>121</v>
      </c>
      <c r="CB118" s="1000"/>
      <c r="CC118" s="1000"/>
      <c r="CD118" s="1000"/>
      <c r="CE118" s="1000"/>
      <c r="CF118" s="920" t="s">
        <v>121</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18"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19034015</v>
      </c>
      <c r="BR119" s="1000"/>
      <c r="BS119" s="1000"/>
      <c r="BT119" s="1000"/>
      <c r="BU119" s="1000"/>
      <c r="BV119" s="1000">
        <v>20401374</v>
      </c>
      <c r="BW119" s="1000"/>
      <c r="BX119" s="1000"/>
      <c r="BY119" s="1000"/>
      <c r="BZ119" s="1000"/>
      <c r="CA119" s="1000">
        <v>18824031</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18"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11406413</v>
      </c>
      <c r="BR120" s="931"/>
      <c r="BS120" s="931"/>
      <c r="BT120" s="931"/>
      <c r="BU120" s="931"/>
      <c r="BV120" s="931">
        <v>9517596</v>
      </c>
      <c r="BW120" s="931"/>
      <c r="BX120" s="931"/>
      <c r="BY120" s="931"/>
      <c r="BZ120" s="931"/>
      <c r="CA120" s="931">
        <v>10270401</v>
      </c>
      <c r="CB120" s="931"/>
      <c r="CC120" s="931"/>
      <c r="CD120" s="931"/>
      <c r="CE120" s="931"/>
      <c r="CF120" s="944">
        <v>120</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t="s">
        <v>121</v>
      </c>
      <c r="DH120" s="931"/>
      <c r="DI120" s="931"/>
      <c r="DJ120" s="931"/>
      <c r="DK120" s="931"/>
      <c r="DL120" s="931">
        <v>4524680</v>
      </c>
      <c r="DM120" s="931"/>
      <c r="DN120" s="931"/>
      <c r="DO120" s="931"/>
      <c r="DP120" s="931"/>
      <c r="DQ120" s="931">
        <v>3896341</v>
      </c>
      <c r="DR120" s="931"/>
      <c r="DS120" s="931"/>
      <c r="DT120" s="931"/>
      <c r="DU120" s="931"/>
      <c r="DV120" s="932">
        <v>45.5</v>
      </c>
      <c r="DW120" s="932"/>
      <c r="DX120" s="932"/>
      <c r="DY120" s="932"/>
      <c r="DZ120" s="933"/>
    </row>
    <row r="121" spans="1:130" s="218"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1302278</v>
      </c>
      <c r="BR121" s="926"/>
      <c r="BS121" s="926"/>
      <c r="BT121" s="926"/>
      <c r="BU121" s="926"/>
      <c r="BV121" s="926">
        <v>1124143</v>
      </c>
      <c r="BW121" s="926"/>
      <c r="BX121" s="926"/>
      <c r="BY121" s="926"/>
      <c r="BZ121" s="926"/>
      <c r="CA121" s="926">
        <v>799048</v>
      </c>
      <c r="CB121" s="926"/>
      <c r="CC121" s="926"/>
      <c r="CD121" s="926"/>
      <c r="CE121" s="926"/>
      <c r="CF121" s="920">
        <v>9.3000000000000007</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2277442</v>
      </c>
      <c r="DH121" s="926"/>
      <c r="DI121" s="926"/>
      <c r="DJ121" s="926"/>
      <c r="DK121" s="926"/>
      <c r="DL121" s="926">
        <v>1745107</v>
      </c>
      <c r="DM121" s="926"/>
      <c r="DN121" s="926"/>
      <c r="DO121" s="926"/>
      <c r="DP121" s="926"/>
      <c r="DQ121" s="926">
        <v>1487830</v>
      </c>
      <c r="DR121" s="926"/>
      <c r="DS121" s="926"/>
      <c r="DT121" s="926"/>
      <c r="DU121" s="926"/>
      <c r="DV121" s="927">
        <v>17.399999999999999</v>
      </c>
      <c r="DW121" s="927"/>
      <c r="DX121" s="927"/>
      <c r="DY121" s="927"/>
      <c r="DZ121" s="928"/>
    </row>
    <row r="122" spans="1:130" s="218"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14238521</v>
      </c>
      <c r="BR122" s="1000"/>
      <c r="BS122" s="1000"/>
      <c r="BT122" s="1000"/>
      <c r="BU122" s="1000"/>
      <c r="BV122" s="1000">
        <v>14087890</v>
      </c>
      <c r="BW122" s="1000"/>
      <c r="BX122" s="1000"/>
      <c r="BY122" s="1000"/>
      <c r="BZ122" s="1000"/>
      <c r="CA122" s="1000">
        <v>13377028</v>
      </c>
      <c r="CB122" s="1000"/>
      <c r="CC122" s="1000"/>
      <c r="CD122" s="1000"/>
      <c r="CE122" s="1000"/>
      <c r="CF122" s="1017">
        <v>156.30000000000001</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v>105755</v>
      </c>
      <c r="DH122" s="926"/>
      <c r="DI122" s="926"/>
      <c r="DJ122" s="926"/>
      <c r="DK122" s="926"/>
      <c r="DL122" s="926">
        <v>164229</v>
      </c>
      <c r="DM122" s="926"/>
      <c r="DN122" s="926"/>
      <c r="DO122" s="926"/>
      <c r="DP122" s="926"/>
      <c r="DQ122" s="926">
        <v>123613</v>
      </c>
      <c r="DR122" s="926"/>
      <c r="DS122" s="926"/>
      <c r="DT122" s="926"/>
      <c r="DU122" s="926"/>
      <c r="DV122" s="927">
        <v>1.4</v>
      </c>
      <c r="DW122" s="927"/>
      <c r="DX122" s="927"/>
      <c r="DY122" s="927"/>
      <c r="DZ122" s="928"/>
    </row>
    <row r="123" spans="1:130" s="218"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26947212</v>
      </c>
      <c r="BR123" s="1064"/>
      <c r="BS123" s="1064"/>
      <c r="BT123" s="1064"/>
      <c r="BU123" s="1064"/>
      <c r="BV123" s="1064">
        <v>24729629</v>
      </c>
      <c r="BW123" s="1064"/>
      <c r="BX123" s="1064"/>
      <c r="BY123" s="1064"/>
      <c r="BZ123" s="1064"/>
      <c r="CA123" s="1064">
        <v>24446477</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18"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121</v>
      </c>
      <c r="BR124" s="1027"/>
      <c r="BS124" s="1027"/>
      <c r="BT124" s="1027"/>
      <c r="BU124" s="1027"/>
      <c r="BV124" s="1027" t="s">
        <v>121</v>
      </c>
      <c r="BW124" s="1027"/>
      <c r="BX124" s="1027"/>
      <c r="BY124" s="1027"/>
      <c r="BZ124" s="1027"/>
      <c r="CA124" s="1027" t="s">
        <v>121</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121</v>
      </c>
      <c r="DH124" s="986"/>
      <c r="DI124" s="986"/>
      <c r="DJ124" s="986"/>
      <c r="DK124" s="987"/>
      <c r="DL124" s="985" t="s">
        <v>121</v>
      </c>
      <c r="DM124" s="986"/>
      <c r="DN124" s="986"/>
      <c r="DO124" s="986"/>
      <c r="DP124" s="987"/>
      <c r="DQ124" s="985" t="s">
        <v>121</v>
      </c>
      <c r="DR124" s="986"/>
      <c r="DS124" s="986"/>
      <c r="DT124" s="986"/>
      <c r="DU124" s="987"/>
      <c r="DV124" s="988" t="s">
        <v>121</v>
      </c>
      <c r="DW124" s="989"/>
      <c r="DX124" s="989"/>
      <c r="DY124" s="989"/>
      <c r="DZ124" s="990"/>
    </row>
    <row r="125" spans="1:130" s="218"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18"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18"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36</v>
      </c>
      <c r="AB127" s="959"/>
      <c r="AC127" s="959"/>
      <c r="AD127" s="959"/>
      <c r="AE127" s="960"/>
      <c r="AF127" s="961">
        <v>25</v>
      </c>
      <c r="AG127" s="959"/>
      <c r="AH127" s="959"/>
      <c r="AI127" s="959"/>
      <c r="AJ127" s="960"/>
      <c r="AK127" s="961">
        <v>35</v>
      </c>
      <c r="AL127" s="959"/>
      <c r="AM127" s="959"/>
      <c r="AN127" s="959"/>
      <c r="AO127" s="960"/>
      <c r="AP127" s="962">
        <v>0</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18"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165264</v>
      </c>
      <c r="AB128" s="1046"/>
      <c r="AC128" s="1046"/>
      <c r="AD128" s="1046"/>
      <c r="AE128" s="1047"/>
      <c r="AF128" s="1048">
        <v>97859</v>
      </c>
      <c r="AG128" s="1046"/>
      <c r="AH128" s="1046"/>
      <c r="AI128" s="1046"/>
      <c r="AJ128" s="1047"/>
      <c r="AK128" s="1048">
        <v>103287</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121</v>
      </c>
      <c r="BG128" s="1053"/>
      <c r="BH128" s="1053"/>
      <c r="BI128" s="1053"/>
      <c r="BJ128" s="1053"/>
      <c r="BK128" s="1053"/>
      <c r="BL128" s="1054"/>
      <c r="BM128" s="1052">
        <v>13.35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121</v>
      </c>
      <c r="DH128" s="1038"/>
      <c r="DI128" s="1038"/>
      <c r="DJ128" s="1038"/>
      <c r="DK128" s="1038"/>
      <c r="DL128" s="1038" t="s">
        <v>121</v>
      </c>
      <c r="DM128" s="1038"/>
      <c r="DN128" s="1038"/>
      <c r="DO128" s="1038"/>
      <c r="DP128" s="1038"/>
      <c r="DQ128" s="1038" t="s">
        <v>121</v>
      </c>
      <c r="DR128" s="1038"/>
      <c r="DS128" s="1038"/>
      <c r="DT128" s="1038"/>
      <c r="DU128" s="1038"/>
      <c r="DV128" s="1039" t="s">
        <v>121</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9788027</v>
      </c>
      <c r="AB129" s="959"/>
      <c r="AC129" s="959"/>
      <c r="AD129" s="959"/>
      <c r="AE129" s="960"/>
      <c r="AF129" s="961">
        <v>9811674</v>
      </c>
      <c r="AG129" s="959"/>
      <c r="AH129" s="959"/>
      <c r="AI129" s="959"/>
      <c r="AJ129" s="960"/>
      <c r="AK129" s="961">
        <v>9890184</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121</v>
      </c>
      <c r="BG129" s="1067"/>
      <c r="BH129" s="1067"/>
      <c r="BI129" s="1067"/>
      <c r="BJ129" s="1067"/>
      <c r="BK129" s="1067"/>
      <c r="BL129" s="1068"/>
      <c r="BM129" s="1066">
        <v>18.350000000000001</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1331794</v>
      </c>
      <c r="AB130" s="959"/>
      <c r="AC130" s="959"/>
      <c r="AD130" s="959"/>
      <c r="AE130" s="960"/>
      <c r="AF130" s="961">
        <v>1366843</v>
      </c>
      <c r="AG130" s="959"/>
      <c r="AH130" s="959"/>
      <c r="AI130" s="959"/>
      <c r="AJ130" s="960"/>
      <c r="AK130" s="961">
        <v>1332342</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5.5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8456233</v>
      </c>
      <c r="AB131" s="986"/>
      <c r="AC131" s="986"/>
      <c r="AD131" s="986"/>
      <c r="AE131" s="987"/>
      <c r="AF131" s="985">
        <v>8444831</v>
      </c>
      <c r="AG131" s="986"/>
      <c r="AH131" s="986"/>
      <c r="AI131" s="986"/>
      <c r="AJ131" s="987"/>
      <c r="AK131" s="985">
        <v>8557842</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t="s">
        <v>121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3.1011207949999999</v>
      </c>
      <c r="AB132" s="1097"/>
      <c r="AC132" s="1097"/>
      <c r="AD132" s="1097"/>
      <c r="AE132" s="1098"/>
      <c r="AF132" s="1099">
        <v>6.1757896639999998</v>
      </c>
      <c r="AG132" s="1097"/>
      <c r="AH132" s="1097"/>
      <c r="AI132" s="1097"/>
      <c r="AJ132" s="1098"/>
      <c r="AK132" s="1099">
        <v>7.3009761109999998</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2.8</v>
      </c>
      <c r="AB133" s="1080"/>
      <c r="AC133" s="1080"/>
      <c r="AD133" s="1080"/>
      <c r="AE133" s="1081"/>
      <c r="AF133" s="1079">
        <v>3.7</v>
      </c>
      <c r="AG133" s="1080"/>
      <c r="AH133" s="1080"/>
      <c r="AI133" s="1080"/>
      <c r="AJ133" s="1081"/>
      <c r="AK133" s="1079">
        <v>5.5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QQ4jhI6iqWTeYEYlfce5EHceRK9mlVlqmEVJyLM5M3Hy1p8jhwAjGZtMhesRc6xb2V6j5K+gjguGjKuWPr5Pvw==" saltValue="4avzq0WMQzAAjW0bkFw7C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4294967292"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auyBL9PDH8bb/+o4fZRo9iqwXdy5RpKE19c4fzhwhgkRwg76LscsZQPNogqLo3+kA8b40w/f1C/PhZ7BPBuFkA==" saltValue="mxINKaVzCm7/ox+7GQXgtg==" spinCount="100000" sheet="1" objects="1" scenarios="1"/>
  <dataConsolidate/>
  <phoneticPr fontId="2"/>
  <printOptions horizontalCentered="1" verticalCentered="1"/>
  <pageMargins left="0" right="0" top="0" bottom="0" header="0" footer="0"/>
  <pageSetup paperSize="9" scale="44" orientation="landscape" horizontalDpi="4294967293"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irjoEatz/bK32BKk32uK5PxgqKbW1RqyL4+jzIqOdWMyzQwu1wXDz8esxXfCySogiF6/x2aW4N0ax058a079A==" saltValue="n3cdkhOlZPWS63XvG7+ZZQ==" spinCount="100000" sheet="1" objects="1" scenarios="1"/>
  <dataConsolidate/>
  <phoneticPr fontId="2"/>
  <printOptions horizontalCentered="1" verticalCentered="1"/>
  <pageMargins left="0" right="0" top="0" bottom="0" header="0" footer="0"/>
  <pageSetup paperSize="9" scale="49" orientation="landscape" horizontalDpi="4294967294"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2844146</v>
      </c>
      <c r="AP9" s="269">
        <v>93040</v>
      </c>
      <c r="AQ9" s="270">
        <v>98214</v>
      </c>
      <c r="AR9" s="271">
        <v>-5.3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380145</v>
      </c>
      <c r="AP10" s="272">
        <v>12436</v>
      </c>
      <c r="AQ10" s="273">
        <v>8330</v>
      </c>
      <c r="AR10" s="274">
        <v>49.3</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28076</v>
      </c>
      <c r="AP11" s="272">
        <v>918</v>
      </c>
      <c r="AQ11" s="273">
        <v>2236</v>
      </c>
      <c r="AR11" s="274">
        <v>-58.9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12</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105486</v>
      </c>
      <c r="AP13" s="272">
        <v>3451</v>
      </c>
      <c r="AQ13" s="273">
        <v>3111</v>
      </c>
      <c r="AR13" s="274">
        <v>10.9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96709</v>
      </c>
      <c r="AP14" s="272">
        <v>3164</v>
      </c>
      <c r="AQ14" s="273">
        <v>1882</v>
      </c>
      <c r="AR14" s="274">
        <v>68.099999999999994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-250904</v>
      </c>
      <c r="AP15" s="272">
        <v>-8208</v>
      </c>
      <c r="AQ15" s="273">
        <v>-6411</v>
      </c>
      <c r="AR15" s="274">
        <v>28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3203658</v>
      </c>
      <c r="AP16" s="272">
        <v>104801</v>
      </c>
      <c r="AQ16" s="273">
        <v>107373</v>
      </c>
      <c r="AR16" s="274">
        <v>-2.4</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10.01</v>
      </c>
      <c r="AP21" s="286">
        <v>9.17</v>
      </c>
      <c r="AQ21" s="287">
        <v>0.84</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97.9</v>
      </c>
      <c r="AP22" s="291">
        <v>97.5</v>
      </c>
      <c r="AQ22" s="292">
        <v>0.4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1352292</v>
      </c>
      <c r="AP32" s="300">
        <v>44237</v>
      </c>
      <c r="AQ32" s="301">
        <v>55954</v>
      </c>
      <c r="AR32" s="302">
        <v>-20.9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1</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625226</v>
      </c>
      <c r="AP35" s="300">
        <v>20453</v>
      </c>
      <c r="AQ35" s="301">
        <v>17691</v>
      </c>
      <c r="AR35" s="302">
        <v>15.6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82882</v>
      </c>
      <c r="AP36" s="300">
        <v>2711</v>
      </c>
      <c r="AQ36" s="301">
        <v>2603</v>
      </c>
      <c r="AR36" s="302">
        <v>4.0999999999999996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35</v>
      </c>
      <c r="AP37" s="300">
        <v>1</v>
      </c>
      <c r="AQ37" s="301">
        <v>579</v>
      </c>
      <c r="AR37" s="302">
        <v>-99.8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4</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-103287</v>
      </c>
      <c r="AP39" s="300">
        <v>-3379</v>
      </c>
      <c r="AQ39" s="301">
        <v>-4663</v>
      </c>
      <c r="AR39" s="302">
        <v>-27.5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-1332342</v>
      </c>
      <c r="AP40" s="300">
        <v>-43585</v>
      </c>
      <c r="AQ40" s="301">
        <v>-48945</v>
      </c>
      <c r="AR40" s="302">
        <v>-11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624806</v>
      </c>
      <c r="AP41" s="300">
        <v>20439</v>
      </c>
      <c r="AQ41" s="301">
        <v>23225</v>
      </c>
      <c r="AR41" s="302">
        <v>-12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2104340</v>
      </c>
      <c r="AN51" s="322">
        <v>63610</v>
      </c>
      <c r="AO51" s="323">
        <v>76.5</v>
      </c>
      <c r="AP51" s="324">
        <v>76347</v>
      </c>
      <c r="AQ51" s="325">
        <v>2.4</v>
      </c>
      <c r="AR51" s="326">
        <v>74.099999999999994</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711278</v>
      </c>
      <c r="AN52" s="330">
        <v>21500</v>
      </c>
      <c r="AO52" s="331">
        <v>48.7</v>
      </c>
      <c r="AP52" s="332">
        <v>41762</v>
      </c>
      <c r="AQ52" s="333">
        <v>0.5</v>
      </c>
      <c r="AR52" s="334">
        <v>48.2</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1227926</v>
      </c>
      <c r="AN53" s="322">
        <v>37752</v>
      </c>
      <c r="AO53" s="323">
        <v>-40.700000000000003</v>
      </c>
      <c r="AP53" s="324">
        <v>69604</v>
      </c>
      <c r="AQ53" s="325">
        <v>-8.8000000000000007</v>
      </c>
      <c r="AR53" s="326">
        <v>-31.9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696646</v>
      </c>
      <c r="AN54" s="330">
        <v>21418</v>
      </c>
      <c r="AO54" s="331">
        <v>-0.4</v>
      </c>
      <c r="AP54" s="332">
        <v>36247</v>
      </c>
      <c r="AQ54" s="333">
        <v>-13.2</v>
      </c>
      <c r="AR54" s="334">
        <v>12.8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1313123</v>
      </c>
      <c r="AN55" s="322">
        <v>41076</v>
      </c>
      <c r="AO55" s="323">
        <v>8.8000000000000007</v>
      </c>
      <c r="AP55" s="324">
        <v>68410</v>
      </c>
      <c r="AQ55" s="325">
        <v>-1.7</v>
      </c>
      <c r="AR55" s="326">
        <v>10.5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634808</v>
      </c>
      <c r="AN56" s="330">
        <v>19858</v>
      </c>
      <c r="AO56" s="331">
        <v>-7.3</v>
      </c>
      <c r="AP56" s="332">
        <v>35086</v>
      </c>
      <c r="AQ56" s="333">
        <v>-3.2</v>
      </c>
      <c r="AR56" s="334">
        <v>-4.0999999999999996</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1632484</v>
      </c>
      <c r="AN57" s="322">
        <v>52275</v>
      </c>
      <c r="AO57" s="323">
        <v>27.3</v>
      </c>
      <c r="AP57" s="324">
        <v>73019</v>
      </c>
      <c r="AQ57" s="325">
        <v>6.7</v>
      </c>
      <c r="AR57" s="326">
        <v>20.6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588414</v>
      </c>
      <c r="AN58" s="330">
        <v>18842</v>
      </c>
      <c r="AO58" s="331">
        <v>-5.0999999999999996</v>
      </c>
      <c r="AP58" s="332">
        <v>39427</v>
      </c>
      <c r="AQ58" s="333">
        <v>12.4</v>
      </c>
      <c r="AR58" s="334">
        <v>-17.5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2139531</v>
      </c>
      <c r="AN59" s="322">
        <v>69990</v>
      </c>
      <c r="AO59" s="323">
        <v>33.9</v>
      </c>
      <c r="AP59" s="324">
        <v>76590</v>
      </c>
      <c r="AQ59" s="325">
        <v>4.9000000000000004</v>
      </c>
      <c r="AR59" s="326">
        <v>29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701629</v>
      </c>
      <c r="AN60" s="330">
        <v>22952</v>
      </c>
      <c r="AO60" s="331">
        <v>21.8</v>
      </c>
      <c r="AP60" s="332">
        <v>42387</v>
      </c>
      <c r="AQ60" s="333">
        <v>7.5</v>
      </c>
      <c r="AR60" s="334">
        <v>14.3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1683481</v>
      </c>
      <c r="AN61" s="337">
        <v>52941</v>
      </c>
      <c r="AO61" s="338">
        <v>21.2</v>
      </c>
      <c r="AP61" s="339">
        <v>72794</v>
      </c>
      <c r="AQ61" s="340">
        <v>0.7</v>
      </c>
      <c r="AR61" s="326">
        <v>20.5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666555</v>
      </c>
      <c r="AN62" s="330">
        <v>20914</v>
      </c>
      <c r="AO62" s="331">
        <v>11.5</v>
      </c>
      <c r="AP62" s="332">
        <v>38982</v>
      </c>
      <c r="AQ62" s="333">
        <v>0.8</v>
      </c>
      <c r="AR62" s="334">
        <v>10.7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8SrOrTL6+nUvpH7Igw5+YBt9xWbgSdx6a7cp+btWMcfwjhNaJ9Gc45E4kz1dDJSF5NRTaQmqv55ntiYIsVBLtg==" saltValue="Cyg14FjZK43tnK9maUX0n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horizontalDpi="4294967293"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G2ZQAcOuDL1PfR2LltfnHo90guO9R+kq+u3EmqD3N9b1oMuG/uGI0cgzqgLyiNZ3qxR9Q3xq+/01eERWv1KK8A==" saltValue="hjaigtFpFMkm8w4C9A4Ad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4294967294"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61W79oStBWZCFqA3u/ppnM0920zvHxDLHgbcr2zyJsqgml0XGNb0uFeOV/gF4XK8NJ7RqPYifStvgY1j9EOg4g==" saltValue="QRz/OrCWp+kkuZcElNEpw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4294967294"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26.72</v>
      </c>
      <c r="G47" s="12">
        <v>34.130000000000003</v>
      </c>
      <c r="H47" s="12">
        <v>33.28</v>
      </c>
      <c r="I47" s="12">
        <v>27.39</v>
      </c>
      <c r="J47" s="13">
        <v>27.16</v>
      </c>
    </row>
    <row r="48" spans="2:10" ht="57.75" customHeight="1" x14ac:dyDescent="0.15">
      <c r="B48" s="14"/>
      <c r="C48" s="1141" t="s">
        <v>4</v>
      </c>
      <c r="D48" s="1141"/>
      <c r="E48" s="1142"/>
      <c r="F48" s="15">
        <v>5.16</v>
      </c>
      <c r="G48" s="16">
        <v>6.3</v>
      </c>
      <c r="H48" s="16">
        <v>4.07</v>
      </c>
      <c r="I48" s="16">
        <v>5.47</v>
      </c>
      <c r="J48" s="17">
        <v>5.37</v>
      </c>
    </row>
    <row r="49" spans="2:10" ht="57.75" customHeight="1" thickBot="1" x14ac:dyDescent="0.2">
      <c r="B49" s="18"/>
      <c r="C49" s="1143" t="s">
        <v>5</v>
      </c>
      <c r="D49" s="1143"/>
      <c r="E49" s="1144"/>
      <c r="F49" s="19">
        <v>1.39</v>
      </c>
      <c r="G49" s="20">
        <v>7.11</v>
      </c>
      <c r="H49" s="20" t="s">
        <v>530</v>
      </c>
      <c r="I49" s="20" t="s">
        <v>531</v>
      </c>
      <c r="J49" s="21" t="s">
        <v>532</v>
      </c>
    </row>
    <row r="50" spans="2:10" x14ac:dyDescent="0.15"/>
  </sheetData>
  <sheetProtection algorithmName="SHA-512" hashValue="4xx5xU4Jo3oCv/J0MtsjPSpYALmidRdqXtRILLCHC4e0CfaHPmpYGzAqVdvPRp14ECGjG6BY6Ng5Y0n+Po9m/w==" saltValue="k03jhZ0JZTOSnd/rjUrG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財政課02</cp:lastModifiedBy>
  <cp:lastPrinted>2026-03-17T04:50:57Z</cp:lastPrinted>
  <dcterms:created xsi:type="dcterms:W3CDTF">2026-02-23T04:35:36Z</dcterms:created>
  <dcterms:modified xsi:type="dcterms:W3CDTF">2026-03-17T08:07:04Z</dcterms:modified>
  <cp:category/>
</cp:coreProperties>
</file>