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workbookProtection workbookPassword="B501" lockStructure="1"/>
  <bookViews>
    <workbookView xWindow="240" yWindow="60" windowWidth="14940" windowHeight="7875"/>
  </bookViews>
  <sheets>
    <sheet name="法適用_下水道事業" sheetId="4" r:id="rId1"/>
    <sheet name="データ" sheetId="5" state="hidden" r:id="rId2"/>
  </sheets>
  <calcPr calcId="145621"/>
</workbook>
</file>

<file path=xl/calcChain.xml><?xml version="1.0" encoding="utf-8"?>
<calcChain xmlns="http://schemas.openxmlformats.org/spreadsheetml/2006/main">
  <c r="F10" i="5" l="1"/>
  <c r="E10" i="5"/>
  <c r="D10" i="5"/>
  <c r="C10" i="5"/>
  <c r="B10" i="5"/>
  <c r="EN6" i="5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G6" i="5"/>
  <c r="F6" i="5"/>
  <c r="E6" i="5"/>
  <c r="D6" i="5"/>
  <c r="C6" i="5"/>
  <c r="B6" i="5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BB10" i="4"/>
  <c r="AT10" i="4"/>
  <c r="AL10" i="4"/>
  <c r="AD10" i="4"/>
  <c r="W10" i="4"/>
  <c r="P10" i="4"/>
  <c r="I10" i="4"/>
  <c r="B10" i="4"/>
  <c r="BB8" i="4"/>
  <c r="AT8" i="4"/>
  <c r="AL8" i="4"/>
  <c r="W8" i="4"/>
  <c r="P8" i="4"/>
  <c r="I8" i="4"/>
  <c r="B8" i="4"/>
  <c r="B6" i="4"/>
</calcChain>
</file>

<file path=xl/sharedStrings.xml><?xml version="1.0" encoding="utf-8"?>
<sst xmlns="http://schemas.openxmlformats.org/spreadsheetml/2006/main" count="225" uniqueCount="110">
  <si>
    <t>経営比較分析表</t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</si>
  <si>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</si>
  <si>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</si>
  <si>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</si>
  <si>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</si>
  <si>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</si>
  <si>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</si>
  <si>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</si>
  <si>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</si>
  <si>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</si>
  <si>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</si>
  <si>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</si>
  <si>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</si>
  <si>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</si>
  <si>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t>有収率(％)</t>
    <rPh sb="0" eb="1">
      <t>ユウ</t>
    </rPh>
    <rPh sb="1" eb="3">
      <t>シュウリツ</t>
    </rPh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</si>
  <si>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</si>
  <si>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処理区域内人口(人)</t>
    <rPh sb="0" eb="2">
      <t>ショリ</t>
    </rPh>
    <rPh sb="2" eb="5">
      <t>クイキナイ</t>
    </rPh>
    <phoneticPr fontId="4"/>
  </si>
  <si>
    <r>
      <t>処理区域面積(km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4">
      <t>クイキ</t>
    </rPh>
    <phoneticPr fontId="4"/>
  </si>
  <si>
    <r>
      <t>処理区域内人口密度(人/km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5">
      <t>クイキナイ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</si>
  <si>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</si>
  <si>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</si>
  <si>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</si>
  <si>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平成26年度全国平均</t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</si>
  <si>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</si>
  <si>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</si>
  <si>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</si>
  <si>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「経常損益」</t>
    <phoneticPr fontId="4"/>
  </si>
  <si>
    <t>「累積欠損」</t>
    <rPh sb="1" eb="3">
      <t>ルイセキ</t>
    </rPh>
    <rPh sb="3" eb="5">
      <t>ケッソン</t>
    </rPh>
    <phoneticPr fontId="4"/>
  </si>
  <si>
    <t>「支払能力」</t>
    <phoneticPr fontId="4"/>
  </si>
  <si>
    <t>「債務残高」</t>
    <rPh sb="1" eb="3">
      <t>サイム</t>
    </rPh>
    <rPh sb="3" eb="5">
      <t>ザンダカ</t>
    </rPh>
    <phoneticPr fontId="4"/>
  </si>
  <si>
    <t>2. 老朽化の状況について</t>
    <phoneticPr fontId="4"/>
  </si>
  <si>
    <t>「料金水準の適切性」</t>
    <rPh sb="1" eb="3">
      <t>リョウキン</t>
    </rPh>
    <rPh sb="3" eb="5">
      <t>スイジュン</t>
    </rPh>
    <rPh sb="6" eb="8">
      <t>テキセツ</t>
    </rPh>
    <rPh sb="8" eb="9">
      <t>セイ</t>
    </rPh>
    <phoneticPr fontId="4"/>
  </si>
  <si>
    <t>「費用の効率性」</t>
    <rPh sb="1" eb="3">
      <t>ヒヨウ</t>
    </rPh>
    <rPh sb="4" eb="6">
      <t>コウリツ</t>
    </rPh>
    <rPh sb="6" eb="7">
      <t>セイ</t>
    </rPh>
    <phoneticPr fontId="4"/>
  </si>
  <si>
    <t>「施設の効率性」</t>
    <rPh sb="1" eb="3">
      <t>シセツ</t>
    </rPh>
    <rPh sb="4" eb="6">
      <t>コウリツ</t>
    </rPh>
    <rPh sb="6" eb="7">
      <t>セイ</t>
    </rPh>
    <phoneticPr fontId="4"/>
  </si>
  <si>
    <t>「使用料対象の捕捉」</t>
    <rPh sb="1" eb="4">
      <t>シヨウリョウ</t>
    </rPh>
    <rPh sb="4" eb="6">
      <t>タイショウ</t>
    </rPh>
    <rPh sb="7" eb="9">
      <t>ホソク</t>
    </rPh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</si>
  <si>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</si>
  <si>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</si>
  <si>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「施設全体の減価償却の状況」</t>
    <rPh sb="1" eb="3">
      <t>シセツ</t>
    </rPh>
    <rPh sb="3" eb="5">
      <t>ゼンタイ</t>
    </rPh>
    <rPh sb="6" eb="8">
      <t>ゲンカ</t>
    </rPh>
    <rPh sb="8" eb="10">
      <t>ショウキャク</t>
    </rPh>
    <rPh sb="11" eb="13">
      <t>ジョウキョウ</t>
    </rPh>
    <phoneticPr fontId="4"/>
  </si>
  <si>
    <t>「管渠の経年化の状況」</t>
    <rPh sb="4" eb="7">
      <t>ケイネンカ</t>
    </rPh>
    <rPh sb="8" eb="10">
      <t>ジョウキョウ</t>
    </rPh>
    <phoneticPr fontId="4"/>
  </si>
  <si>
    <t>「管渠の更新投資・老朽化対策の実施状況」</t>
    <rPh sb="4" eb="6">
      <t>コウシン</t>
    </rPh>
    <rPh sb="6" eb="8">
      <t>トウシ</t>
    </rPh>
    <rPh sb="9" eb="12">
      <t>ロウキュウカ</t>
    </rPh>
    <rPh sb="12" eb="14">
      <t>タイサク</t>
    </rPh>
    <rPh sb="15" eb="17">
      <t>ジッシ</t>
    </rPh>
    <rPh sb="17" eb="19">
      <t>ジョウキョウ</t>
    </rPh>
    <phoneticPr fontId="4"/>
  </si>
  <si>
    <t>※　「経常収支比率」、「累積欠損金比率」、「流動比率」、「有形固定資産減価償却率」及び「管渠老朽化率」については、法非適用企業では算出できないため、法適用企業のみの類似団体平均値及び全国平均を算出しています。</t>
    <rPh sb="3" eb="5">
      <t>ケイジョウ</t>
    </rPh>
    <rPh sb="5" eb="7">
      <t>シュウシ</t>
    </rPh>
    <rPh sb="7" eb="9">
      <t>ヒリツ</t>
    </rPh>
    <rPh sb="12" eb="14">
      <t>ルイセキ</t>
    </rPh>
    <rPh sb="14" eb="17">
      <t>ケッソンキン</t>
    </rPh>
    <rPh sb="17" eb="19">
      <t>ヒリツ</t>
    </rPh>
    <rPh sb="22" eb="24">
      <t>リュウドウ</t>
    </rPh>
    <rPh sb="24" eb="26">
      <t>ヒリツ</t>
    </rPh>
    <rPh sb="29" eb="31">
      <t>ユウケイ</t>
    </rPh>
    <rPh sb="31" eb="35">
      <t>コテイシサン</t>
    </rPh>
    <rPh sb="35" eb="37">
      <t>ゲンカ</t>
    </rPh>
    <rPh sb="37" eb="39">
      <t>ショウキャク</t>
    </rPh>
    <rPh sb="39" eb="40">
      <t>リツ</t>
    </rPh>
    <rPh sb="41" eb="42">
      <t>オヨ</t>
    </rPh>
    <rPh sb="44" eb="46">
      <t>カンキョ</t>
    </rPh>
    <rPh sb="46" eb="49">
      <t>ロウキュウカ</t>
    </rPh>
    <rPh sb="49" eb="50">
      <t>リツ</t>
    </rPh>
    <rPh sb="57" eb="59">
      <t>ホウヒ</t>
    </rPh>
    <rPh sb="59" eb="61">
      <t>テキヨウ</t>
    </rPh>
    <rPh sb="61" eb="63">
      <t>キギョウ</t>
    </rPh>
    <rPh sb="65" eb="67">
      <t>サンシュツ</t>
    </rPh>
    <rPh sb="74" eb="77">
      <t>ホウテキヨウ</t>
    </rPh>
    <rPh sb="77" eb="79">
      <t>キギョウ</t>
    </rPh>
    <rPh sb="82" eb="84">
      <t>ルイジ</t>
    </rPh>
    <rPh sb="84" eb="86">
      <t>ダンタイ</t>
    </rPh>
    <rPh sb="86" eb="88">
      <t>ヘイキン</t>
    </rPh>
    <rPh sb="88" eb="89">
      <t>アタイ</t>
    </rPh>
    <rPh sb="89" eb="90">
      <t>オヨ</t>
    </rPh>
    <rPh sb="91" eb="93">
      <t>ゼンコク</t>
    </rPh>
    <rPh sb="93" eb="95">
      <t>ヘイキン</t>
    </rPh>
    <rPh sb="96" eb="98">
      <t>サンシュツ</t>
    </rPh>
    <phoneticPr fontId="4"/>
  </si>
  <si>
    <t>※　平成22年度から平成25年度における各指標の類似団体平均値は、当時の事業数を基に算出していますが、企業債残高対事業規模比率、管渠老朽化率及び管渠改善率については、平成26年度の事業数を基に類似団体平均値を算出しています。</t>
    <rPh sb="2" eb="4">
      <t>ヘイセイ</t>
    </rPh>
    <rPh sb="6" eb="8">
      <t>ネンド</t>
    </rPh>
    <rPh sb="10" eb="12">
      <t>ヘイセイ</t>
    </rPh>
    <rPh sb="14" eb="16">
      <t>ネンド</t>
    </rPh>
    <rPh sb="20" eb="23">
      <t>カクシヒョウ</t>
    </rPh>
    <rPh sb="24" eb="26">
      <t>ルイジ</t>
    </rPh>
    <rPh sb="26" eb="28">
      <t>ダンタイ</t>
    </rPh>
    <rPh sb="28" eb="30">
      <t>ヘイキン</t>
    </rPh>
    <rPh sb="30" eb="31">
      <t>アタイ</t>
    </rPh>
    <rPh sb="33" eb="35">
      <t>トウジ</t>
    </rPh>
    <rPh sb="36" eb="39">
      <t>ジギョウスウ</t>
    </rPh>
    <rPh sb="40" eb="41">
      <t>モト</t>
    </rPh>
    <rPh sb="42" eb="44">
      <t>サンシュツ</t>
    </rPh>
    <rPh sb="51" eb="53">
      <t>キギョウ</t>
    </rPh>
    <rPh sb="83" eb="85">
      <t>ヘイセイ</t>
    </rPh>
    <rPh sb="87" eb="89">
      <t>ネンド</t>
    </rPh>
    <rPh sb="90" eb="92">
      <t>ジギョウ</t>
    </rPh>
    <rPh sb="92" eb="93">
      <t>スウ</t>
    </rPh>
    <rPh sb="94" eb="95">
      <t>モト</t>
    </rPh>
    <rPh sb="96" eb="98">
      <t>ルイジ</t>
    </rPh>
    <rPh sb="98" eb="100">
      <t>ダンタイ</t>
    </rPh>
    <rPh sb="100" eb="102">
      <t>ヘイキン</t>
    </rPh>
    <rPh sb="102" eb="103">
      <t>アタイ</t>
    </rPh>
    <rPh sb="104" eb="106">
      <t>サンシュツ</t>
    </rPh>
    <phoneticPr fontId="4"/>
  </si>
  <si>
    <t>下水道事業(法適用)</t>
    <rPh sb="3" eb="5">
      <t>ジギョウ</t>
    </rPh>
    <rPh sb="6" eb="7">
      <t>ホウ</t>
    </rPh>
    <rPh sb="7" eb="9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</si>
  <si>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</si>
  <si>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</si>
  <si>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</si>
  <si>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</si>
  <si>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</si>
  <si>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</si>
  <si>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</si>
  <si>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</si>
  <si>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</si>
  <si>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</si>
  <si>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</si>
  <si>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</si>
  <si>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①経常収支比率(％)</t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</si>
  <si>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</si>
  <si>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</si>
  <si>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④企業債残高対事業規模比率(％)</t>
    <phoneticPr fontId="4"/>
  </si>
  <si>
    <t>⑤経費回収率(％)</t>
    <phoneticPr fontId="4"/>
  </si>
  <si>
    <t>⑥汚水処理原価(円)</t>
    <rPh sb="1" eb="3">
      <t>オスイ</t>
    </rPh>
    <rPh sb="3" eb="5">
      <t>ショリ</t>
    </rPh>
    <rPh sb="5" eb="7">
      <t>ゲンカ</t>
    </rPh>
    <rPh sb="8" eb="9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</si>
  <si>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</si>
  <si>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⑧水洗化率(％)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</si>
  <si>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</si>
  <si>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②管渠老朽化率(％)</t>
    <phoneticPr fontId="4"/>
  </si>
  <si>
    <t>③管渠改善率(％)</t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</si>
  <si>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</si>
  <si>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</si>
  <si>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</si>
  <si>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</si>
  <si>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</si>
  <si>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</si>
  <si>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</si>
  <si>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</si>
  <si>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</si>
  <si>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有収率</t>
    <rPh sb="0" eb="1">
      <t>ユウ</t>
    </rPh>
    <rPh sb="1" eb="3">
      <t>シュウリツ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</si>
  <si>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</si>
  <si>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</si>
  <si>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</si>
  <si>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</si>
  <si>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処理区域内人口</t>
  </si>
  <si>
    <t>処理区域面積</t>
  </si>
  <si>
    <t>処理区域内人口密度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</si>
  <si>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</si>
  <si>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</si>
  <si>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</si>
  <si>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</si>
  <si>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</si>
  <si>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</si>
  <si>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</si>
  <si>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</si>
  <si>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</si>
  <si>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</si>
  <si>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  <rPh sb="0" eb="2">
      <t>ゼンコク</t>
    </rPh>
    <rPh sb="2" eb="4">
      <t>ヘイキン</t>
    </rPh>
    <phoneticPr fontId="4"/>
  </si>
  <si>
    <t>全国平均</t>
  </si>
  <si>
    <t>参照用</t>
    <rPh sb="0" eb="3">
      <t>サンショウヨウ</t>
    </rPh>
    <phoneticPr fontId="4"/>
  </si>
  <si>
    <t>宮城県　白石市</t>
  </si>
  <si>
    <t>法適用</t>
  </si>
  <si>
    <t>下水道事業</t>
  </si>
  <si>
    <t>公共下水道</t>
  </si>
  <si>
    <t>Cc2</t>
  </si>
  <si>
    <t>-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</si>
  <si>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</si>
  <si>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</si>
  <si>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</si>
  <si>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</si>
  <si>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</si>
  <si>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　当市の管路施設は昭和50年から整備され、昭和63年に供用開始を行っている。管渠の老朽化が懸念される中、「白石市公共下水道事業長寿命化計画(h27～31年度）」を今後も５年ごとに見直しながら、計画的な老朽化対策を図る。
　また、当市は地理的要因により16箇所のマンホールポンプを有しているものの、⑥汚水処理原価は類似団体と比較しても低めに抑えられており、引き続き、長寿命化計画に基づいた維持管理に努めていく。</t>
    <rPh sb="1" eb="3">
      <t>トウシ</t>
    </rPh>
    <rPh sb="4" eb="6">
      <t>カンロ</t>
    </rPh>
    <rPh sb="6" eb="8">
      <t>シセツ</t>
    </rPh>
    <rPh sb="9" eb="11">
      <t>ショウワ</t>
    </rPh>
    <rPh sb="13" eb="14">
      <t>ネン</t>
    </rPh>
    <rPh sb="16" eb="18">
      <t>セイビ</t>
    </rPh>
    <rPh sb="21" eb="23">
      <t>ショウワ</t>
    </rPh>
    <rPh sb="25" eb="26">
      <t>ネン</t>
    </rPh>
    <rPh sb="27" eb="29">
      <t>キョウヨウ</t>
    </rPh>
    <rPh sb="29" eb="31">
      <t>カイシ</t>
    </rPh>
    <rPh sb="32" eb="33">
      <t>オコナ</t>
    </rPh>
    <rPh sb="38" eb="40">
      <t>カンキョ</t>
    </rPh>
    <rPh sb="41" eb="44">
      <t>ロウキュウカ</t>
    </rPh>
    <rPh sb="45" eb="47">
      <t>ケネン</t>
    </rPh>
    <rPh sb="50" eb="51">
      <t>ナカ</t>
    </rPh>
    <rPh sb="53" eb="56">
      <t>シロイシシ</t>
    </rPh>
    <rPh sb="56" eb="58">
      <t>コウキョウ</t>
    </rPh>
    <rPh sb="58" eb="61">
      <t>ゲスイドウ</t>
    </rPh>
    <rPh sb="61" eb="63">
      <t>ジギョウ</t>
    </rPh>
    <rPh sb="63" eb="64">
      <t>チョウ</t>
    </rPh>
    <rPh sb="64" eb="67">
      <t>ジュミョウカ</t>
    </rPh>
    <rPh sb="67" eb="69">
      <t>ケイカク</t>
    </rPh>
    <rPh sb="76" eb="78">
      <t>ネンド</t>
    </rPh>
    <rPh sb="81" eb="83">
      <t>コンゴ</t>
    </rPh>
    <rPh sb="85" eb="86">
      <t>ネン</t>
    </rPh>
    <rPh sb="89" eb="91">
      <t>ミナオ</t>
    </rPh>
    <rPh sb="96" eb="99">
      <t>ケイカクテキ</t>
    </rPh>
    <rPh sb="100" eb="103">
      <t>ロウキュウカ</t>
    </rPh>
    <rPh sb="103" eb="105">
      <t>タイサク</t>
    </rPh>
    <rPh sb="106" eb="107">
      <t>ハカ</t>
    </rPh>
    <rPh sb="127" eb="129">
      <t>カショ</t>
    </rPh>
    <rPh sb="182" eb="183">
      <t>チョウ</t>
    </rPh>
    <rPh sb="183" eb="186">
      <t>ジュミョウカ</t>
    </rPh>
    <rPh sb="186" eb="188">
      <t>ケイカク</t>
    </rPh>
    <rPh sb="189" eb="190">
      <t>モト</t>
    </rPh>
    <phoneticPr fontId="4"/>
  </si>
  <si>
    <t>　継続的な収納率向上に努めるとともに、料金業務の包括的委託についても、市の方針に従いながら検討し、経営努力を図っていく。</t>
    <rPh sb="35" eb="36">
      <t>シ</t>
    </rPh>
    <rPh sb="37" eb="39">
      <t>ホウシン</t>
    </rPh>
    <rPh sb="40" eb="41">
      <t>シタガ</t>
    </rPh>
    <rPh sb="54" eb="55">
      <t>ハカ</t>
    </rPh>
    <phoneticPr fontId="4"/>
  </si>
  <si>
    <r>
      <rPr>
        <sz val="11"/>
        <color rgb="FFFF0000"/>
        <rFont val="ＭＳ ゴシック"/>
        <family val="3"/>
        <charset val="128"/>
      </rPr>
      <t>　②累積欠損金比率については、平成23年度の東日本大震災に伴い多額の特別損失（災害による損失）が発生したため、類似団体と比べ数値が高めの結果となった。また、</t>
    </r>
    <r>
      <rPr>
        <sz val="11"/>
        <color theme="1"/>
        <rFont val="ＭＳ ゴシック"/>
        <family val="3"/>
        <charset val="128"/>
      </rPr>
      <t>③流動比率の結果からは、1年以内の支払能力に改善が必要な結果となったが、経営に大きな影響を及ぼしていた災害復旧工事も平成28年度の完了を目指しており、ここ数年で改善傾向になると予測している。
　また、⑤経費回収率や⑧水洗化率は類似団体と比べ良好な結果となったが、将来的に予測される人口減少に伴う料金収入減も意識しつつ、未納者対策の強化と収支バランスの改善を図りながら、経営の健全性・効率性が高められるよう努めていく。</t>
    </r>
    <rPh sb="2" eb="4">
      <t>ルイセキ</t>
    </rPh>
    <rPh sb="4" eb="6">
      <t>ケッソン</t>
    </rPh>
    <rPh sb="6" eb="7">
      <t>キン</t>
    </rPh>
    <rPh sb="7" eb="9">
      <t>ヒリツ</t>
    </rPh>
    <rPh sb="15" eb="17">
      <t>ヘイセイ</t>
    </rPh>
    <rPh sb="19" eb="21">
      <t>ネンド</t>
    </rPh>
    <rPh sb="22" eb="23">
      <t>ヒガシ</t>
    </rPh>
    <rPh sb="23" eb="25">
      <t>ニホン</t>
    </rPh>
    <rPh sb="25" eb="28">
      <t>ダイシンサイ</t>
    </rPh>
    <rPh sb="29" eb="30">
      <t>トモナ</t>
    </rPh>
    <rPh sb="31" eb="33">
      <t>タガク</t>
    </rPh>
    <rPh sb="34" eb="36">
      <t>トクベツ</t>
    </rPh>
    <rPh sb="36" eb="38">
      <t>ソンシツ</t>
    </rPh>
    <rPh sb="39" eb="41">
      <t>サイガイ</t>
    </rPh>
    <rPh sb="44" eb="46">
      <t>ソンシツ</t>
    </rPh>
    <rPh sb="48" eb="50">
      <t>ハッセイ</t>
    </rPh>
    <rPh sb="55" eb="57">
      <t>ルイジ</t>
    </rPh>
    <rPh sb="57" eb="59">
      <t>ダンタイ</t>
    </rPh>
    <rPh sb="60" eb="61">
      <t>クラ</t>
    </rPh>
    <rPh sb="62" eb="64">
      <t>スウチ</t>
    </rPh>
    <rPh sb="65" eb="66">
      <t>タカ</t>
    </rPh>
    <rPh sb="68" eb="70">
      <t>ケッカ</t>
    </rPh>
    <rPh sb="79" eb="81">
      <t>リュウドウ</t>
    </rPh>
    <rPh sb="81" eb="83">
      <t>ヒリツ</t>
    </rPh>
    <rPh sb="84" eb="86">
      <t>ケッカ</t>
    </rPh>
    <rPh sb="91" eb="92">
      <t>ネン</t>
    </rPh>
    <rPh sb="92" eb="94">
      <t>イナイ</t>
    </rPh>
    <rPh sb="95" eb="97">
      <t>シハライ</t>
    </rPh>
    <rPh sb="97" eb="99">
      <t>ノウリョク</t>
    </rPh>
    <rPh sb="100" eb="102">
      <t>カイゼン</t>
    </rPh>
    <rPh sb="103" eb="105">
      <t>ヒツヨウ</t>
    </rPh>
    <rPh sb="106" eb="108">
      <t>ケッカ</t>
    </rPh>
    <rPh sb="158" eb="160">
      <t>カイゼン</t>
    </rPh>
    <rPh sb="160" eb="162">
      <t>ケイコウ</t>
    </rPh>
    <rPh sb="166" eb="168">
      <t>ヨソク</t>
    </rPh>
    <rPh sb="179" eb="181">
      <t>ケイヒ</t>
    </rPh>
    <rPh sb="181" eb="183">
      <t>カイシュウ</t>
    </rPh>
    <rPh sb="183" eb="184">
      <t>リツ</t>
    </rPh>
    <rPh sb="186" eb="189">
      <t>スイセンカ</t>
    </rPh>
    <rPh sb="189" eb="190">
      <t>リツ</t>
    </rPh>
    <rPh sb="196" eb="197">
      <t>クラ</t>
    </rPh>
    <rPh sb="209" eb="211">
      <t>ショウライ</t>
    </rPh>
    <rPh sb="211" eb="212">
      <t>テキ</t>
    </rPh>
    <rPh sb="213" eb="215">
      <t>ヨソク</t>
    </rPh>
    <rPh sb="218" eb="220">
      <t>ジンコウ</t>
    </rPh>
    <rPh sb="220" eb="222">
      <t>ゲンショウ</t>
    </rPh>
    <rPh sb="223" eb="224">
      <t>トモナ</t>
    </rPh>
    <rPh sb="225" eb="227">
      <t>リョウキン</t>
    </rPh>
    <rPh sb="227" eb="229">
      <t>シュウニュウ</t>
    </rPh>
    <rPh sb="229" eb="230">
      <t>ゲン</t>
    </rPh>
    <rPh sb="231" eb="233">
      <t>イシキ</t>
    </rPh>
    <rPh sb="246" eb="248">
      <t>シュウシ</t>
    </rPh>
    <rPh sb="253" eb="255">
      <t>カイゼン</t>
    </rPh>
    <rPh sb="256" eb="257">
      <t>ハカ</t>
    </rPh>
    <rPh sb="280" eb="281">
      <t>ツト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</si>
</sst>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¥&quot;#,##0;[Red]&quot;¥&quot;\-#,##0"/>
    <numFmt numFmtId="176" formatCode="#,##0;&quot;△&quot;#,##0"/>
    <numFmt numFmtId="177" formatCode="#,##0.00;&quot;△&quot;#,##0.00"/>
    <numFmt numFmtId="178" formatCode="#,##0.00;&quot;△&quot;#,##0.00;&quot;-&quot;"/>
    <numFmt numFmtId="179" formatCode="0.00_);[Red]\(0.00\)"/>
    <numFmt numFmtId="180" formatCode="ge"/>
  </numFmts>
  <fonts count="23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9"/>
      <color theme="1"/>
      <name val="ＭＳ ゴシック"/>
      <family val="2"/>
      <charset val="128"/>
    </font>
    <font>
      <sz val="9"/>
      <name val="ＭＳ ゴシック"/>
      <family val="3"/>
      <charset val="128"/>
    </font>
    <font>
      <sz val="11"/>
      <color rgb="FFFF0000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/>
    <xf numFmtId="38" fontId="16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>
      <alignment vertical="center"/>
    </xf>
    <xf numFmtId="6" fontId="16" fillId="0" borderId="0" applyFont="0" applyFill="0" applyBorder="0" applyAlignment="0" applyProtection="0"/>
    <xf numFmtId="0" fontId="17" fillId="0" borderId="0">
      <alignment vertical="center"/>
    </xf>
    <xf numFmtId="0" fontId="16" fillId="0" borderId="0"/>
    <xf numFmtId="0" fontId="17" fillId="0" borderId="0">
      <alignment vertical="center"/>
    </xf>
    <xf numFmtId="0" fontId="1" fillId="0" borderId="0">
      <alignment vertical="center"/>
    </xf>
    <xf numFmtId="0" fontId="16" fillId="0" borderId="0"/>
    <xf numFmtId="0" fontId="18" fillId="0" borderId="0"/>
    <xf numFmtId="0" fontId="19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6" fillId="0" borderId="0"/>
    <xf numFmtId="0" fontId="17" fillId="0" borderId="0">
      <alignment vertical="center"/>
    </xf>
    <xf numFmtId="0" fontId="18" fillId="0" borderId="0"/>
    <xf numFmtId="0" fontId="20" fillId="0" borderId="0">
      <alignment vertical="center"/>
    </xf>
    <xf numFmtId="0" fontId="21" fillId="0" borderId="0"/>
  </cellStyleXfs>
  <cellXfs count="87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5" fillId="0" borderId="6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7" xfId="0" applyFont="1" applyBorder="1">
      <alignment vertical="center"/>
    </xf>
    <xf numFmtId="0" fontId="13" fillId="0" borderId="0" xfId="0" applyFont="1" applyBorder="1">
      <alignment vertical="center"/>
    </xf>
    <xf numFmtId="0" fontId="14" fillId="0" borderId="0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9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0" fillId="3" borderId="2" xfId="0" applyFill="1" applyBorder="1">
      <alignment vertical="center"/>
    </xf>
    <xf numFmtId="0" fontId="0" fillId="3" borderId="10" xfId="0" applyFill="1" applyBorder="1">
      <alignment vertical="center"/>
    </xf>
    <xf numFmtId="0" fontId="0" fillId="3" borderId="11" xfId="0" applyFill="1" applyBorder="1">
      <alignment vertical="center"/>
    </xf>
    <xf numFmtId="0" fontId="0" fillId="3" borderId="12" xfId="0" applyFill="1" applyBorder="1">
      <alignment vertical="center"/>
    </xf>
    <xf numFmtId="0" fontId="0" fillId="3" borderId="2" xfId="0" applyFill="1" applyBorder="1" applyAlignment="1">
      <alignment vertical="center" shrinkToFit="1"/>
    </xf>
    <xf numFmtId="0" fontId="0" fillId="4" borderId="2" xfId="0" applyNumberFormat="1" applyFill="1" applyBorder="1" applyAlignment="1">
      <alignment vertical="center" shrinkToFit="1"/>
    </xf>
    <xf numFmtId="177" fontId="0" fillId="4" borderId="2" xfId="1" applyNumberFormat="1" applyFont="1" applyFill="1" applyBorder="1" applyAlignment="1">
      <alignment vertical="center" shrinkToFit="1"/>
    </xf>
    <xf numFmtId="178" fontId="0" fillId="4" borderId="2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2" xfId="0" applyNumberFormat="1" applyBorder="1" applyAlignment="1">
      <alignment vertical="center" shrinkToFit="1"/>
    </xf>
    <xf numFmtId="177" fontId="0" fillId="0" borderId="2" xfId="1" applyNumberFormat="1" applyFont="1" applyBorder="1" applyAlignment="1">
      <alignment vertical="center" shrinkToFit="1"/>
    </xf>
    <xf numFmtId="179" fontId="0" fillId="0" borderId="0" xfId="0" applyNumberFormat="1">
      <alignment vertical="center"/>
    </xf>
    <xf numFmtId="0" fontId="0" fillId="2" borderId="2" xfId="0" applyFill="1" applyBorder="1">
      <alignment vertical="center"/>
    </xf>
    <xf numFmtId="180" fontId="0" fillId="0" borderId="2" xfId="0" applyNumberFormat="1" applyBorder="1">
      <alignment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3" fillId="0" borderId="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177" fontId="5" fillId="0" borderId="2" xfId="0" applyNumberFormat="1" applyFont="1" applyBorder="1" applyAlignment="1" applyProtection="1">
      <alignment horizontal="center" vertical="center"/>
      <protection hidden="1"/>
    </xf>
    <xf numFmtId="176" fontId="5" fillId="0" borderId="2" xfId="0" applyNumberFormat="1" applyFont="1" applyBorder="1" applyAlignment="1" applyProtection="1">
      <alignment horizontal="center" vertical="center"/>
      <protection hidden="1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shrinkToFit="1"/>
    </xf>
    <xf numFmtId="0" fontId="5" fillId="0" borderId="2" xfId="0" applyNumberFormat="1" applyFont="1" applyBorder="1" applyAlignment="1" applyProtection="1">
      <alignment horizontal="center" vertical="center"/>
      <protection hidden="1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</cellXfs>
  <cellStyles count="20">
    <cellStyle name="桁区切り" xfId="1" builtinId="6"/>
    <cellStyle name="桁区切り 2" xfId="2"/>
    <cellStyle name="桁区切り 3" xfId="3"/>
    <cellStyle name="桁区切り 3 2" xfId="4"/>
    <cellStyle name="通貨 2" xfId="5"/>
    <cellStyle name="標準" xfId="0" builtinId="0"/>
    <cellStyle name="標準 2" xfId="6"/>
    <cellStyle name="標準 2 2" xfId="7"/>
    <cellStyle name="標準 2 3" xfId="8"/>
    <cellStyle name="標準 2 3 2" xfId="9"/>
    <cellStyle name="標準 2 4" xfId="10"/>
    <cellStyle name="標準 2_【重要】（県）指数表_書式まとめ" xfId="11"/>
    <cellStyle name="標準 3" xfId="12"/>
    <cellStyle name="標準 3 2" xfId="13"/>
    <cellStyle name="標準 3 2 2" xfId="14"/>
    <cellStyle name="標準 3 3" xfId="15"/>
    <cellStyle name="標準 4" xfId="16"/>
    <cellStyle name="標準 5" xfId="17"/>
    <cellStyle name="標準 6" xfId="18"/>
    <cellStyle name="標準 7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6"/>
          <c:y val="0.1580694566902845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データ!$ED$6:$EH$6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094336"/>
        <c:axId val="1020962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データ!$EI$6:$EM$6</c:f>
              <c:numCache>
                <c:formatCode>#,##0.00;"△"#,##0.00;"-"</c:formatCode>
                <c:ptCount val="5"/>
                <c:pt idx="0">
                  <c:v>0.02</c:v>
                </c:pt>
                <c:pt idx="1">
                  <c:v>0.01</c:v>
                </c:pt>
                <c:pt idx="2">
                  <c:v>0.1</c:v>
                </c:pt>
                <c:pt idx="3">
                  <c:v>7.0000000000000007E-2</c:v>
                </c:pt>
                <c:pt idx="4">
                  <c:v>0.04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094336"/>
        <c:axId val="102096256"/>
      </c:lineChart>
      <c:dateAx>
        <c:axId val="10209433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02096256"/>
        <c:crosses val="autoZero"/>
        <c:auto val="1"/>
        <c:lblOffset val="100"/>
        <c:baseTimeUnit val="years"/>
      </c:dateAx>
      <c:valAx>
        <c:axId val="1020962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0209433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データ!$CL$6:$CP$6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3233408"/>
        <c:axId val="10324787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データ!$CQ$6:$CU$6</c:f>
              <c:numCache>
                <c:formatCode>#,##0.00;"△"#,##0.00;"-"</c:formatCode>
                <c:ptCount val="5"/>
                <c:pt idx="0">
                  <c:v>157.25</c:v>
                </c:pt>
                <c:pt idx="1">
                  <c:v>181.7</c:v>
                </c:pt>
                <c:pt idx="2">
                  <c:v>178.57</c:v>
                </c:pt>
                <c:pt idx="3">
                  <c:v>151.65</c:v>
                </c:pt>
                <c:pt idx="4">
                  <c:v>149.82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233408"/>
        <c:axId val="103247872"/>
      </c:lineChart>
      <c:dateAx>
        <c:axId val="10323340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03247872"/>
        <c:crosses val="autoZero"/>
        <c:auto val="1"/>
        <c:lblOffset val="100"/>
        <c:baseTimeUnit val="years"/>
      </c:dateAx>
      <c:valAx>
        <c:axId val="10324787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0323340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データ!$CW$6:$DA$6</c:f>
              <c:numCache>
                <c:formatCode>#,##0.00;"△"#,##0.00;"-"</c:formatCode>
                <c:ptCount val="5"/>
                <c:pt idx="0">
                  <c:v>88.95</c:v>
                </c:pt>
                <c:pt idx="1">
                  <c:v>91.06</c:v>
                </c:pt>
                <c:pt idx="2">
                  <c:v>91.28</c:v>
                </c:pt>
                <c:pt idx="3">
                  <c:v>91.47</c:v>
                </c:pt>
                <c:pt idx="4">
                  <c:v>92.79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3286272"/>
        <c:axId val="10328819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データ!$DB$6:$DF$6</c:f>
              <c:numCache>
                <c:formatCode>#,##0.00;"△"#,##0.00;"-"</c:formatCode>
                <c:ptCount val="5"/>
                <c:pt idx="0">
                  <c:v>83.69</c:v>
                </c:pt>
                <c:pt idx="1">
                  <c:v>83.76</c:v>
                </c:pt>
                <c:pt idx="2">
                  <c:v>84.12</c:v>
                </c:pt>
                <c:pt idx="3">
                  <c:v>84.41</c:v>
                </c:pt>
                <c:pt idx="4">
                  <c:v>84.2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286272"/>
        <c:axId val="103288192"/>
      </c:lineChart>
      <c:dateAx>
        <c:axId val="10328627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03288192"/>
        <c:crosses val="autoZero"/>
        <c:auto val="1"/>
        <c:lblOffset val="100"/>
        <c:baseTimeUnit val="years"/>
      </c:dateAx>
      <c:valAx>
        <c:axId val="10328819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0328627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59"/>
          <c:y val="0.15806945669028433"/>
          <c:w val="0.8602616255212191"/>
          <c:h val="0.5593443873839997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データ!$X$6:$AB$6</c:f>
              <c:numCache>
                <c:formatCode>#,##0.00;"△"#,##0.00;"-"</c:formatCode>
                <c:ptCount val="5"/>
                <c:pt idx="0">
                  <c:v>99.9</c:v>
                </c:pt>
                <c:pt idx="1">
                  <c:v>99.62</c:v>
                </c:pt>
                <c:pt idx="2">
                  <c:v>98.35</c:v>
                </c:pt>
                <c:pt idx="3">
                  <c:v>102.74</c:v>
                </c:pt>
                <c:pt idx="4">
                  <c:v>107.11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864000"/>
        <c:axId val="1028659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データ!$AC$6:$AG$6</c:f>
              <c:numCache>
                <c:formatCode>#,##0.00;"△"#,##0.00;"-"</c:formatCode>
                <c:ptCount val="5"/>
                <c:pt idx="0">
                  <c:v>101.22</c:v>
                </c:pt>
                <c:pt idx="1">
                  <c:v>101.09</c:v>
                </c:pt>
                <c:pt idx="2">
                  <c:v>102.83</c:v>
                </c:pt>
                <c:pt idx="3">
                  <c:v>102.73</c:v>
                </c:pt>
                <c:pt idx="4">
                  <c:v>108.56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864000"/>
        <c:axId val="102865920"/>
      </c:lineChart>
      <c:dateAx>
        <c:axId val="10286400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02865920"/>
        <c:crosses val="autoZero"/>
        <c:auto val="1"/>
        <c:lblOffset val="100"/>
        <c:baseTimeUnit val="years"/>
      </c:dateAx>
      <c:valAx>
        <c:axId val="1028659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0286400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77" l="0.70000000000000062" r="0.70000000000000062" t="0.75000000000001077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データ!$DH$6:$DL$6</c:f>
              <c:numCache>
                <c:formatCode>#,##0.00;"△"#,##0.00;"-"</c:formatCode>
                <c:ptCount val="5"/>
                <c:pt idx="0">
                  <c:v>5.65</c:v>
                </c:pt>
                <c:pt idx="1">
                  <c:v>6.99</c:v>
                </c:pt>
                <c:pt idx="2">
                  <c:v>8.01</c:v>
                </c:pt>
                <c:pt idx="3">
                  <c:v>9.39</c:v>
                </c:pt>
                <c:pt idx="4">
                  <c:v>16.93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908672"/>
        <c:axId val="10291059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データ!$DM$6:$DQ$6</c:f>
              <c:numCache>
                <c:formatCode>#,##0.00;"△"#,##0.00;"-"</c:formatCode>
                <c:ptCount val="5"/>
                <c:pt idx="0">
                  <c:v>10.42</c:v>
                </c:pt>
                <c:pt idx="1">
                  <c:v>11.9</c:v>
                </c:pt>
                <c:pt idx="2">
                  <c:v>10.46</c:v>
                </c:pt>
                <c:pt idx="3">
                  <c:v>11.39</c:v>
                </c:pt>
                <c:pt idx="4">
                  <c:v>21.28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908672"/>
        <c:axId val="102910592"/>
      </c:lineChart>
      <c:dateAx>
        <c:axId val="10290867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02910592"/>
        <c:crosses val="autoZero"/>
        <c:auto val="1"/>
        <c:lblOffset val="100"/>
        <c:baseTimeUnit val="years"/>
      </c:dateAx>
      <c:valAx>
        <c:axId val="10291059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0290867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4"/>
          <c:y val="0.15806945669028452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データ!$DS$6:$DW$6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949248"/>
        <c:axId val="10295116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データ!$DX$6:$EB$6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 formatCode="#,##0.00;&quot;△&quot;#,##0.00;&quot;-&quot;">
                  <c:v>0.66</c:v>
                </c:pt>
                <c:pt idx="3" formatCode="#,##0.00;&quot;△&quot;#,##0.00;&quot;-&quot;">
                  <c:v>0.78</c:v>
                </c:pt>
                <c:pt idx="4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949248"/>
        <c:axId val="102951168"/>
      </c:lineChart>
      <c:dateAx>
        <c:axId val="10294924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02951168"/>
        <c:crosses val="autoZero"/>
        <c:auto val="1"/>
        <c:lblOffset val="100"/>
        <c:baseTimeUnit val="years"/>
      </c:dateAx>
      <c:valAx>
        <c:axId val="10295116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0294924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21" l="0.70000000000000062" r="0.70000000000000062" t="0.7500000000000112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データ!$AI$6:$AM$6</c:f>
              <c:numCache>
                <c:formatCode>#,##0.00;"△"#,##0.00;"-"</c:formatCode>
                <c:ptCount val="5"/>
                <c:pt idx="0">
                  <c:v>17.23</c:v>
                </c:pt>
                <c:pt idx="1">
                  <c:v>130.44999999999999</c:v>
                </c:pt>
                <c:pt idx="2">
                  <c:v>125.24</c:v>
                </c:pt>
                <c:pt idx="3">
                  <c:v>121.56</c:v>
                </c:pt>
                <c:pt idx="4">
                  <c:v>118.18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3049472"/>
        <c:axId val="10305984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データ!$AN$6:$AR$6</c:f>
              <c:numCache>
                <c:formatCode>#,##0.00;"△"#,##0.00;"-"</c:formatCode>
                <c:ptCount val="5"/>
                <c:pt idx="0">
                  <c:v>202.97</c:v>
                </c:pt>
                <c:pt idx="1">
                  <c:v>174.36</c:v>
                </c:pt>
                <c:pt idx="2">
                  <c:v>146.78</c:v>
                </c:pt>
                <c:pt idx="3">
                  <c:v>149.66</c:v>
                </c:pt>
                <c:pt idx="4">
                  <c:v>100.32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049472"/>
        <c:axId val="103059840"/>
      </c:lineChart>
      <c:dateAx>
        <c:axId val="10304947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03059840"/>
        <c:crosses val="autoZero"/>
        <c:auto val="1"/>
        <c:lblOffset val="100"/>
        <c:baseTimeUnit val="years"/>
      </c:dateAx>
      <c:valAx>
        <c:axId val="10305984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0304947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データ!$AT$6:$AX$6</c:f>
              <c:numCache>
                <c:formatCode>#,##0.00;"△"#,##0.00;"-"</c:formatCode>
                <c:ptCount val="5"/>
                <c:pt idx="0">
                  <c:v>140.27000000000001</c:v>
                </c:pt>
                <c:pt idx="1">
                  <c:v>130.81</c:v>
                </c:pt>
                <c:pt idx="2">
                  <c:v>115.72</c:v>
                </c:pt>
                <c:pt idx="3">
                  <c:v>221.63</c:v>
                </c:pt>
                <c:pt idx="4">
                  <c:v>46.23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3367040"/>
        <c:axId val="10336896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データ!$AY$6:$BC$6</c:f>
              <c:numCache>
                <c:formatCode>#,##0.00;"△"#,##0.00;"-"</c:formatCode>
                <c:ptCount val="5"/>
                <c:pt idx="0">
                  <c:v>108.24</c:v>
                </c:pt>
                <c:pt idx="1">
                  <c:v>118.8</c:v>
                </c:pt>
                <c:pt idx="2">
                  <c:v>151.6</c:v>
                </c:pt>
                <c:pt idx="3">
                  <c:v>246.4</c:v>
                </c:pt>
                <c:pt idx="4">
                  <c:v>49.23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367040"/>
        <c:axId val="103368960"/>
      </c:lineChart>
      <c:dateAx>
        <c:axId val="10336704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03368960"/>
        <c:crosses val="autoZero"/>
        <c:auto val="1"/>
        <c:lblOffset val="100"/>
        <c:baseTimeUnit val="years"/>
      </c:dateAx>
      <c:valAx>
        <c:axId val="10336896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0336704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データ!$BE$6:$BI$6</c:f>
              <c:numCache>
                <c:formatCode>#,##0.00;"△"#,##0.00;"-"</c:formatCode>
                <c:ptCount val="5"/>
                <c:pt idx="0">
                  <c:v>1392.76</c:v>
                </c:pt>
                <c:pt idx="1">
                  <c:v>1564.24</c:v>
                </c:pt>
                <c:pt idx="2">
                  <c:v>1406.92</c:v>
                </c:pt>
                <c:pt idx="3">
                  <c:v>1469.5</c:v>
                </c:pt>
                <c:pt idx="4">
                  <c:v>1354.68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3407616"/>
        <c:axId val="10340953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データ!$BJ$6:$BN$6</c:f>
              <c:numCache>
                <c:formatCode>#,##0.00;"△"#,##0.00;"-"</c:formatCode>
                <c:ptCount val="5"/>
                <c:pt idx="0">
                  <c:v>1320.98</c:v>
                </c:pt>
                <c:pt idx="1">
                  <c:v>1334.01</c:v>
                </c:pt>
                <c:pt idx="2">
                  <c:v>1273.52</c:v>
                </c:pt>
                <c:pt idx="3">
                  <c:v>1209.95</c:v>
                </c:pt>
                <c:pt idx="4">
                  <c:v>1136.5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407616"/>
        <c:axId val="103409536"/>
      </c:lineChart>
      <c:dateAx>
        <c:axId val="10340761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03409536"/>
        <c:crosses val="autoZero"/>
        <c:auto val="1"/>
        <c:lblOffset val="100"/>
        <c:baseTimeUnit val="years"/>
      </c:dateAx>
      <c:valAx>
        <c:axId val="10340953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0340761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データ!$BP$6:$BT$6</c:f>
              <c:numCache>
                <c:formatCode>#,##0.00;"△"#,##0.00;"-"</c:formatCode>
                <c:ptCount val="5"/>
                <c:pt idx="0">
                  <c:v>102.6</c:v>
                </c:pt>
                <c:pt idx="1">
                  <c:v>102.28</c:v>
                </c:pt>
                <c:pt idx="2">
                  <c:v>100.96</c:v>
                </c:pt>
                <c:pt idx="3">
                  <c:v>110.06</c:v>
                </c:pt>
                <c:pt idx="4">
                  <c:v>111.12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3119872"/>
        <c:axId val="10312204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データ!$BU$6:$BY$6</c:f>
              <c:numCache>
                <c:formatCode>#,##0.00;"△"#,##0.00;"-"</c:formatCode>
                <c:ptCount val="5"/>
                <c:pt idx="0">
                  <c:v>68.63</c:v>
                </c:pt>
                <c:pt idx="1">
                  <c:v>67.14</c:v>
                </c:pt>
                <c:pt idx="2">
                  <c:v>67.849999999999994</c:v>
                </c:pt>
                <c:pt idx="3">
                  <c:v>69.48</c:v>
                </c:pt>
                <c:pt idx="4">
                  <c:v>71.650000000000006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119872"/>
        <c:axId val="103122048"/>
      </c:lineChart>
      <c:dateAx>
        <c:axId val="10311987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03122048"/>
        <c:crosses val="autoZero"/>
        <c:auto val="1"/>
        <c:lblOffset val="100"/>
        <c:baseTimeUnit val="years"/>
      </c:dateAx>
      <c:valAx>
        <c:axId val="10312204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0311987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データ!$CA$6:$CE$6</c:f>
              <c:numCache>
                <c:formatCode>#,##0.00;"△"#,##0.00;"-"</c:formatCode>
                <c:ptCount val="5"/>
                <c:pt idx="0">
                  <c:v>160.93</c:v>
                </c:pt>
                <c:pt idx="1">
                  <c:v>158.88999999999999</c:v>
                </c:pt>
                <c:pt idx="2">
                  <c:v>165.03</c:v>
                </c:pt>
                <c:pt idx="3">
                  <c:v>151.4</c:v>
                </c:pt>
                <c:pt idx="4">
                  <c:v>150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3143680"/>
        <c:axId val="10314995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データ!$CF$6:$CJ$6</c:f>
              <c:numCache>
                <c:formatCode>#,##0.00;"△"#,##0.00;"-"</c:formatCode>
                <c:ptCount val="5"/>
                <c:pt idx="0">
                  <c:v>222.94</c:v>
                </c:pt>
                <c:pt idx="1">
                  <c:v>224.83</c:v>
                </c:pt>
                <c:pt idx="2">
                  <c:v>224.94</c:v>
                </c:pt>
                <c:pt idx="3">
                  <c:v>220.67</c:v>
                </c:pt>
                <c:pt idx="4">
                  <c:v>217.82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143680"/>
        <c:axId val="103149952"/>
      </c:lineChart>
      <c:dateAx>
        <c:axId val="10314368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03149952"/>
        <c:crosses val="autoZero"/>
        <c:auto val="1"/>
        <c:lblOffset val="100"/>
        <c:baseTimeUnit val="years"/>
      </c:dateAx>
      <c:valAx>
        <c:axId val="10314995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0314368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/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①経常収支比率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15</xdr:row>
      <xdr:rowOff>171449</xdr:rowOff>
    </xdr:from>
    <xdr:to>
      <xdr:col>31</xdr:col>
      <xdr:colOff>0</xdr:colOff>
      <xdr:row>33</xdr:row>
      <xdr:rowOff>1349</xdr:rowOff>
    </xdr:to>
    <xdr:graphicFrame macro="">
      <xdr:nvGraphicFramePr>
        <xdr:cNvPr id="7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15</xdr:row>
      <xdr:rowOff>171449</xdr:rowOff>
    </xdr:from>
    <xdr:to>
      <xdr:col>46</xdr:col>
      <xdr:colOff>0</xdr:colOff>
      <xdr:row>33</xdr:row>
      <xdr:rowOff>1349</xdr:rowOff>
    </xdr:to>
    <xdr:graphicFrame macro="">
      <xdr:nvGraphicFramePr>
        <xdr:cNvPr id="8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15</xdr:row>
      <xdr:rowOff>171449</xdr:rowOff>
    </xdr:from>
    <xdr:to>
      <xdr:col>61</xdr:col>
      <xdr:colOff>0</xdr:colOff>
      <xdr:row>33</xdr:row>
      <xdr:rowOff>1349</xdr:rowOff>
    </xdr:to>
    <xdr:graphicFrame macro="">
      <xdr:nvGraphicFramePr>
        <xdr:cNvPr id="9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37</xdr:row>
      <xdr:rowOff>171449</xdr:rowOff>
    </xdr:from>
    <xdr:to>
      <xdr:col>16</xdr:col>
      <xdr:colOff>0</xdr:colOff>
      <xdr:row>55</xdr:row>
      <xdr:rowOff>1349</xdr:rowOff>
    </xdr:to>
    <xdr:graphicFrame macro="">
      <xdr:nvGraphicFramePr>
        <xdr:cNvPr id="10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37</xdr:row>
      <xdr:rowOff>171449</xdr:rowOff>
    </xdr:from>
    <xdr:to>
      <xdr:col>31</xdr:col>
      <xdr:colOff>0</xdr:colOff>
      <xdr:row>55</xdr:row>
      <xdr:rowOff>1349</xdr:rowOff>
    </xdr:to>
    <xdr:graphicFrame macro="">
      <xdr:nvGraphicFramePr>
        <xdr:cNvPr id="11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37</xdr:row>
      <xdr:rowOff>171449</xdr:rowOff>
    </xdr:from>
    <xdr:to>
      <xdr:col>46</xdr:col>
      <xdr:colOff>0</xdr:colOff>
      <xdr:row>55</xdr:row>
      <xdr:rowOff>1349</xdr:rowOff>
    </xdr:to>
    <xdr:graphicFrame macro="">
      <xdr:nvGraphicFramePr>
        <xdr:cNvPr id="12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37</xdr:row>
      <xdr:rowOff>171449</xdr:rowOff>
    </xdr:from>
    <xdr:to>
      <xdr:col>61</xdr:col>
      <xdr:colOff>0</xdr:colOff>
      <xdr:row>55</xdr:row>
      <xdr:rowOff>1349</xdr:rowOff>
    </xdr:to>
    <xdr:graphicFrame macro="">
      <xdr:nvGraphicFramePr>
        <xdr:cNvPr id="13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/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/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/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④企業債残高対事業規模比率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/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⑤経費回収率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/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⑥汚水処理原価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/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/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⑧水洗化率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/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/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②管渠老朽化率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/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③管渠改善率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データ!AH6">
      <xdr:nvSpPr>
        <xdr:cNvPr id="24" name="テキスト ボックス 23"/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36AC4B88-3192-4615-AEF1-688FD600B4B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【107.74】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データ!AS6">
      <xdr:nvSpPr>
        <xdr:cNvPr id="25" name="テキスト ボックス 24"/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49887DF-759A-4853-BD07-EDACFC23EC72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【4.71】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データ!BD6">
      <xdr:nvSpPr>
        <xdr:cNvPr id="26" name="テキスト ボックス 25"/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51400753-5BBD-4A34-A4BD-DD1FAD86352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【56.46】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データ!BO6">
      <xdr:nvSpPr>
        <xdr:cNvPr id="27" name="テキスト ボックス 26"/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822C7805-F34A-4A16-88B9-25989004257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【776.35】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データ!DG6">
      <xdr:nvSpPr>
        <xdr:cNvPr id="28" name="テキスト ボックス 27"/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DD52B08-049D-4F3F-9C7B-3895AB23BAD5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【94.57】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0</xdr:rowOff>
    </xdr:from>
    <xdr:to>
      <xdr:col>46</xdr:col>
      <xdr:colOff>0</xdr:colOff>
      <xdr:row>40</xdr:row>
      <xdr:rowOff>70924</xdr:rowOff>
    </xdr:to>
    <xdr:sp macro="" textlink="データ!CV6">
      <xdr:nvSpPr>
        <xdr:cNvPr id="29" name="テキスト ボックス 28"/>
        <xdr:cNvSpPr txBox="1"/>
      </xdr:nvSpPr>
      <xdr:spPr>
        <a:xfrm>
          <a:off x="122970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75CAA96B-1D78-4CBF-9F2F-4CB289311451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【86.58】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データ!CK6">
      <xdr:nvSpPr>
        <xdr:cNvPr id="30" name="テキスト ボックス 29"/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1E5039F6-8C6B-47BA-AD52-30D7266FDE90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【142.28】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データ!BZ6">
      <xdr:nvSpPr>
        <xdr:cNvPr id="31" name="テキスト ボックス 30"/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010D295-24A3-4C3D-BD9A-E1301BC05C5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【96.57】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データ!DR6">
      <xdr:nvSpPr>
        <xdr:cNvPr id="32" name="テキスト ボックス 31"/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E719AD0-3BFB-404E-BF6E-B64BB3D7290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【36.27】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データ!EC6">
      <xdr:nvSpPr>
        <xdr:cNvPr id="33" name="テキスト ボックス 32"/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B4B7D35-4287-4A8F-BD84-AC12A074069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【4.35】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データ!EN6">
      <xdr:nvSpPr>
        <xdr:cNvPr id="34" name="テキスト ボックス 33"/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1CAC7F95-19C4-4068-B3EE-948FD252D00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【0.17】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Z84"/>
  <sheetViews>
    <sheetView showGridLines="0" tabSelected="1" view="pageLayout" topLeftCell="AE16" zoomScaleNormal="100" workbookViewId="0">
      <selection activeCell="BL16" sqref="BL16:BZ44"/>
    </sheetView>
  </sheetViews>
  <sheetFormatPr defaultColWidth="2.625" defaultRowHeight="13.5"/>
  <cols>
    <col min="1" max="1" width="2.625" customWidth="1"/>
    <col min="2" max="62" width="3.75" customWidth="1"/>
    <col min="64" max="78" width="3.125" customWidth="1"/>
    <col min="79" max="79" width="4.5" bestFit="1" customWidth="1"/>
    <col min="81" max="82" width="4.5" bestFit="1" customWidth="1"/>
  </cols>
  <sheetData>
    <row r="1" spans="1:78" ht="17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>
      <c r="A2" s="2"/>
      <c r="B2" s="77" t="s">
        <v>0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</row>
    <row r="3" spans="1:78" ht="9.75" customHeight="1">
      <c r="A3" s="2"/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</row>
    <row r="4" spans="1:78" ht="9.75" customHeight="1">
      <c r="A4" s="2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77"/>
      <c r="BX4" s="77"/>
      <c r="BY4" s="77"/>
      <c r="BZ4" s="77"/>
    </row>
    <row r="5" spans="1:78" ht="9.75" customHeight="1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>
      <c r="A6" s="2"/>
      <c r="B6" s="78" t="str">
        <f>データ!H6</f>
        <v>宮城県　白石市</v>
      </c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>
      <c r="A7" s="2"/>
      <c r="B7" s="75" t="s">
        <v>1</v>
      </c>
      <c r="C7" s="75"/>
      <c r="D7" s="75"/>
      <c r="E7" s="75"/>
      <c r="F7" s="75"/>
      <c r="G7" s="75"/>
      <c r="H7" s="75"/>
      <c r="I7" s="75" t="s">
        <v>2</v>
      </c>
      <c r="J7" s="75"/>
      <c r="K7" s="75"/>
      <c r="L7" s="75"/>
      <c r="M7" s="75"/>
      <c r="N7" s="75"/>
      <c r="O7" s="75"/>
      <c r="P7" s="75" t="s">
        <v>3</v>
      </c>
      <c r="Q7" s="75"/>
      <c r="R7" s="75"/>
      <c r="S7" s="75"/>
      <c r="T7" s="75"/>
      <c r="U7" s="75"/>
      <c r="V7" s="75"/>
      <c r="W7" s="75" t="s">
        <v>4</v>
      </c>
      <c r="X7" s="75"/>
      <c r="Y7" s="75"/>
      <c r="Z7" s="75"/>
      <c r="AA7" s="75"/>
      <c r="AB7" s="75"/>
      <c r="AC7" s="75"/>
      <c r="AD7" s="3"/>
      <c r="AE7" s="3"/>
      <c r="AF7" s="3"/>
      <c r="AG7" s="3"/>
      <c r="AH7" s="3"/>
      <c r="AI7" s="3"/>
      <c r="AJ7" s="3"/>
      <c r="AK7" s="3"/>
      <c r="AL7" s="75" t="s">
        <v>5</v>
      </c>
      <c r="AM7" s="75"/>
      <c r="AN7" s="75"/>
      <c r="AO7" s="75"/>
      <c r="AP7" s="75"/>
      <c r="AQ7" s="75"/>
      <c r="AR7" s="75"/>
      <c r="AS7" s="75"/>
      <c r="AT7" s="75" t="s">
        <v>6</v>
      </c>
      <c r="AU7" s="75"/>
      <c r="AV7" s="75"/>
      <c r="AW7" s="75"/>
      <c r="AX7" s="75"/>
      <c r="AY7" s="75"/>
      <c r="AZ7" s="75"/>
      <c r="BA7" s="75"/>
      <c r="BB7" s="75" t="s">
        <v>7</v>
      </c>
      <c r="BC7" s="75"/>
      <c r="BD7" s="75"/>
      <c r="BE7" s="75"/>
      <c r="BF7" s="75"/>
      <c r="BG7" s="75"/>
      <c r="BH7" s="75"/>
      <c r="BI7" s="75"/>
      <c r="BJ7" s="3"/>
      <c r="BK7" s="3"/>
      <c r="BL7" s="4" t="s">
        <v>8</v>
      </c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6"/>
    </row>
    <row r="8" spans="1:78" ht="18.75" customHeight="1">
      <c r="A8" s="2"/>
      <c r="B8" s="76" t="str">
        <f>データ!I6</f>
        <v>法適用</v>
      </c>
      <c r="C8" s="76"/>
      <c r="D8" s="76"/>
      <c r="E8" s="76"/>
      <c r="F8" s="76"/>
      <c r="G8" s="76"/>
      <c r="H8" s="76"/>
      <c r="I8" s="76" t="str">
        <f>データ!J6</f>
        <v>下水道事業</v>
      </c>
      <c r="J8" s="76"/>
      <c r="K8" s="76"/>
      <c r="L8" s="76"/>
      <c r="M8" s="76"/>
      <c r="N8" s="76"/>
      <c r="O8" s="76"/>
      <c r="P8" s="76" t="str">
        <f>データ!K6</f>
        <v>公共下水道</v>
      </c>
      <c r="Q8" s="76"/>
      <c r="R8" s="76"/>
      <c r="S8" s="76"/>
      <c r="T8" s="76"/>
      <c r="U8" s="76"/>
      <c r="V8" s="76"/>
      <c r="W8" s="76" t="str">
        <f>データ!L6</f>
        <v>Cc2</v>
      </c>
      <c r="X8" s="76"/>
      <c r="Y8" s="76"/>
      <c r="Z8" s="76"/>
      <c r="AA8" s="76"/>
      <c r="AB8" s="76"/>
      <c r="AC8" s="76"/>
      <c r="AD8" s="3"/>
      <c r="AE8" s="3"/>
      <c r="AF8" s="3"/>
      <c r="AG8" s="3"/>
      <c r="AH8" s="3"/>
      <c r="AI8" s="3"/>
      <c r="AJ8" s="3"/>
      <c r="AK8" s="3"/>
      <c r="AL8" s="70">
        <f>データ!R6</f>
        <v>36124</v>
      </c>
      <c r="AM8" s="70"/>
      <c r="AN8" s="70"/>
      <c r="AO8" s="70"/>
      <c r="AP8" s="70"/>
      <c r="AQ8" s="70"/>
      <c r="AR8" s="70"/>
      <c r="AS8" s="70"/>
      <c r="AT8" s="69">
        <f>データ!S6</f>
        <v>286.48</v>
      </c>
      <c r="AU8" s="69"/>
      <c r="AV8" s="69"/>
      <c r="AW8" s="69"/>
      <c r="AX8" s="69"/>
      <c r="AY8" s="69"/>
      <c r="AZ8" s="69"/>
      <c r="BA8" s="69"/>
      <c r="BB8" s="69">
        <f>データ!T6</f>
        <v>126.1</v>
      </c>
      <c r="BC8" s="69"/>
      <c r="BD8" s="69"/>
      <c r="BE8" s="69"/>
      <c r="BF8" s="69"/>
      <c r="BG8" s="69"/>
      <c r="BH8" s="69"/>
      <c r="BI8" s="69"/>
      <c r="BJ8" s="3"/>
      <c r="BK8" s="3"/>
      <c r="BL8" s="73" t="s">
        <v>9</v>
      </c>
      <c r="BM8" s="74"/>
      <c r="BN8" s="7" t="s">
        <v>10</v>
      </c>
      <c r="BO8" s="8"/>
      <c r="BP8" s="8"/>
      <c r="BQ8" s="8"/>
      <c r="BR8" s="8"/>
      <c r="BS8" s="8"/>
      <c r="BT8" s="8"/>
      <c r="BU8" s="8"/>
      <c r="BV8" s="8"/>
      <c r="BW8" s="8"/>
      <c r="BX8" s="8"/>
      <c r="BY8" s="9"/>
    </row>
    <row r="9" spans="1:78" ht="18.75" customHeight="1">
      <c r="A9" s="2"/>
      <c r="B9" s="75" t="s">
        <v>11</v>
      </c>
      <c r="C9" s="75"/>
      <c r="D9" s="75"/>
      <c r="E9" s="75"/>
      <c r="F9" s="75"/>
      <c r="G9" s="75"/>
      <c r="H9" s="75"/>
      <c r="I9" s="75" t="s">
        <v>12</v>
      </c>
      <c r="J9" s="75"/>
      <c r="K9" s="75"/>
      <c r="L9" s="75"/>
      <c r="M9" s="75"/>
      <c r="N9" s="75"/>
      <c r="O9" s="75"/>
      <c r="P9" s="75" t="s">
        <v>13</v>
      </c>
      <c r="Q9" s="75"/>
      <c r="R9" s="75"/>
      <c r="S9" s="75"/>
      <c r="T9" s="75"/>
      <c r="U9" s="75"/>
      <c r="V9" s="75"/>
      <c r="W9" s="75" t="s">
        <v>14</v>
      </c>
      <c r="X9" s="75"/>
      <c r="Y9" s="75"/>
      <c r="Z9" s="75"/>
      <c r="AA9" s="75"/>
      <c r="AB9" s="75"/>
      <c r="AC9" s="75"/>
      <c r="AD9" s="75" t="s">
        <v>15</v>
      </c>
      <c r="AE9" s="75"/>
      <c r="AF9" s="75"/>
      <c r="AG9" s="75"/>
      <c r="AH9" s="75"/>
      <c r="AI9" s="75"/>
      <c r="AJ9" s="75"/>
      <c r="AK9" s="3"/>
      <c r="AL9" s="75" t="s">
        <v>16</v>
      </c>
      <c r="AM9" s="75"/>
      <c r="AN9" s="75"/>
      <c r="AO9" s="75"/>
      <c r="AP9" s="75"/>
      <c r="AQ9" s="75"/>
      <c r="AR9" s="75"/>
      <c r="AS9" s="75"/>
      <c r="AT9" s="75" t="s">
        <v>17</v>
      </c>
      <c r="AU9" s="75"/>
      <c r="AV9" s="75"/>
      <c r="AW9" s="75"/>
      <c r="AX9" s="75"/>
      <c r="AY9" s="75"/>
      <c r="AZ9" s="75"/>
      <c r="BA9" s="75"/>
      <c r="BB9" s="75" t="s">
        <v>18</v>
      </c>
      <c r="BC9" s="75"/>
      <c r="BD9" s="75"/>
      <c r="BE9" s="75"/>
      <c r="BF9" s="75"/>
      <c r="BG9" s="75"/>
      <c r="BH9" s="75"/>
      <c r="BI9" s="75"/>
      <c r="BJ9" s="3"/>
      <c r="BK9" s="3"/>
      <c r="BL9" s="67" t="s">
        <v>19</v>
      </c>
      <c r="BM9" s="68"/>
      <c r="BN9" s="10" t="s">
        <v>20</v>
      </c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2"/>
    </row>
    <row r="10" spans="1:78" ht="18.75" customHeight="1">
      <c r="A10" s="2"/>
      <c r="B10" s="69" t="str">
        <f>データ!M6</f>
        <v>-</v>
      </c>
      <c r="C10" s="69"/>
      <c r="D10" s="69"/>
      <c r="E10" s="69"/>
      <c r="F10" s="69"/>
      <c r="G10" s="69"/>
      <c r="H10" s="69"/>
      <c r="I10" s="69">
        <f>データ!N6</f>
        <v>44.95</v>
      </c>
      <c r="J10" s="69"/>
      <c r="K10" s="69"/>
      <c r="L10" s="69"/>
      <c r="M10" s="69"/>
      <c r="N10" s="69"/>
      <c r="O10" s="69"/>
      <c r="P10" s="69">
        <f>データ!O6</f>
        <v>65.09</v>
      </c>
      <c r="Q10" s="69"/>
      <c r="R10" s="69"/>
      <c r="S10" s="69"/>
      <c r="T10" s="69"/>
      <c r="U10" s="69"/>
      <c r="V10" s="69"/>
      <c r="W10" s="69">
        <f>データ!P6</f>
        <v>92.56</v>
      </c>
      <c r="X10" s="69"/>
      <c r="Y10" s="69"/>
      <c r="Z10" s="69"/>
      <c r="AA10" s="69"/>
      <c r="AB10" s="69"/>
      <c r="AC10" s="69"/>
      <c r="AD10" s="70">
        <f>データ!Q6</f>
        <v>3132</v>
      </c>
      <c r="AE10" s="70"/>
      <c r="AF10" s="70"/>
      <c r="AG10" s="70"/>
      <c r="AH10" s="70"/>
      <c r="AI10" s="70"/>
      <c r="AJ10" s="70"/>
      <c r="AK10" s="2"/>
      <c r="AL10" s="70">
        <f>データ!U6</f>
        <v>23357</v>
      </c>
      <c r="AM10" s="70"/>
      <c r="AN10" s="70"/>
      <c r="AO10" s="70"/>
      <c r="AP10" s="70"/>
      <c r="AQ10" s="70"/>
      <c r="AR10" s="70"/>
      <c r="AS10" s="70"/>
      <c r="AT10" s="69">
        <f>データ!V6</f>
        <v>9.0399999999999991</v>
      </c>
      <c r="AU10" s="69"/>
      <c r="AV10" s="69"/>
      <c r="AW10" s="69"/>
      <c r="AX10" s="69"/>
      <c r="AY10" s="69"/>
      <c r="AZ10" s="69"/>
      <c r="BA10" s="69"/>
      <c r="BB10" s="69">
        <f>データ!W6</f>
        <v>2583.7399999999998</v>
      </c>
      <c r="BC10" s="69"/>
      <c r="BD10" s="69"/>
      <c r="BE10" s="69"/>
      <c r="BF10" s="69"/>
      <c r="BG10" s="69"/>
      <c r="BH10" s="69"/>
      <c r="BI10" s="69"/>
      <c r="BJ10" s="2"/>
      <c r="BK10" s="2"/>
      <c r="BL10" s="71" t="s">
        <v>21</v>
      </c>
      <c r="BM10" s="72"/>
      <c r="BN10" s="13" t="s">
        <v>22</v>
      </c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5"/>
    </row>
    <row r="11" spans="1:78" ht="9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56" t="s">
        <v>23</v>
      </c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6"/>
      <c r="BX11" s="56"/>
      <c r="BY11" s="56"/>
      <c r="BZ11" s="56"/>
    </row>
    <row r="12" spans="1:78" ht="9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56"/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6"/>
      <c r="BX12" s="56"/>
      <c r="BY12" s="56"/>
      <c r="BZ12" s="56"/>
    </row>
    <row r="13" spans="1:78" ht="9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57"/>
      <c r="BM13" s="57"/>
      <c r="BN13" s="57"/>
      <c r="BO13" s="57"/>
      <c r="BP13" s="57"/>
      <c r="BQ13" s="57"/>
      <c r="BR13" s="57"/>
      <c r="BS13" s="57"/>
      <c r="BT13" s="57"/>
      <c r="BU13" s="57"/>
      <c r="BV13" s="57"/>
      <c r="BW13" s="57"/>
      <c r="BX13" s="57"/>
      <c r="BY13" s="57"/>
      <c r="BZ13" s="57"/>
    </row>
    <row r="14" spans="1:78" ht="13.5" customHeight="1">
      <c r="A14" s="2"/>
      <c r="B14" s="58" t="s">
        <v>24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59"/>
      <c r="AY14" s="59"/>
      <c r="AZ14" s="59"/>
      <c r="BA14" s="59"/>
      <c r="BB14" s="59"/>
      <c r="BC14" s="59"/>
      <c r="BD14" s="59"/>
      <c r="BE14" s="59"/>
      <c r="BF14" s="59"/>
      <c r="BG14" s="59"/>
      <c r="BH14" s="59"/>
      <c r="BI14" s="59"/>
      <c r="BJ14" s="60"/>
      <c r="BK14" s="2"/>
      <c r="BL14" s="61" t="s">
        <v>25</v>
      </c>
      <c r="BM14" s="62"/>
      <c r="BN14" s="62"/>
      <c r="BO14" s="62"/>
      <c r="BP14" s="62"/>
      <c r="BQ14" s="62"/>
      <c r="BR14" s="62"/>
      <c r="BS14" s="62"/>
      <c r="BT14" s="62"/>
      <c r="BU14" s="62"/>
      <c r="BV14" s="62"/>
      <c r="BW14" s="62"/>
      <c r="BX14" s="62"/>
      <c r="BY14" s="62"/>
      <c r="BZ14" s="63"/>
    </row>
    <row r="15" spans="1:78" ht="13.5" customHeight="1">
      <c r="A15" s="2"/>
      <c r="B15" s="53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4"/>
      <c r="BI15" s="54"/>
      <c r="BJ15" s="55"/>
      <c r="BK15" s="2"/>
      <c r="BL15" s="64"/>
      <c r="BM15" s="65"/>
      <c r="BN15" s="65"/>
      <c r="BO15" s="65"/>
      <c r="BP15" s="65"/>
      <c r="BQ15" s="65"/>
      <c r="BR15" s="65"/>
      <c r="BS15" s="65"/>
      <c r="BT15" s="65"/>
      <c r="BU15" s="65"/>
      <c r="BV15" s="65"/>
      <c r="BW15" s="65"/>
      <c r="BX15" s="65"/>
      <c r="BY15" s="65"/>
      <c r="BZ15" s="66"/>
    </row>
    <row r="16" spans="1:78" ht="13.5" customHeight="1">
      <c r="A16" s="2"/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8"/>
      <c r="BK16" s="2"/>
      <c r="BL16" s="46" t="s">
        <v>109</v>
      </c>
      <c r="BM16" s="47"/>
      <c r="BN16" s="47"/>
      <c r="BO16" s="47"/>
      <c r="BP16" s="47"/>
      <c r="BQ16" s="47"/>
      <c r="BR16" s="47"/>
      <c r="BS16" s="47"/>
      <c r="BT16" s="47"/>
      <c r="BU16" s="47"/>
      <c r="BV16" s="47"/>
      <c r="BW16" s="47"/>
      <c r="BX16" s="47"/>
      <c r="BY16" s="47"/>
      <c r="BZ16" s="48"/>
    </row>
    <row r="17" spans="1:78" ht="13.5" customHeight="1">
      <c r="A17" s="2"/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8"/>
      <c r="BK17" s="2"/>
      <c r="BL17" s="46"/>
      <c r="BM17" s="47"/>
      <c r="BN17" s="47"/>
      <c r="BO17" s="47"/>
      <c r="BP17" s="47"/>
      <c r="BQ17" s="47"/>
      <c r="BR17" s="47"/>
      <c r="BS17" s="47"/>
      <c r="BT17" s="47"/>
      <c r="BU17" s="47"/>
      <c r="BV17" s="47"/>
      <c r="BW17" s="47"/>
      <c r="BX17" s="47"/>
      <c r="BY17" s="47"/>
      <c r="BZ17" s="48"/>
    </row>
    <row r="18" spans="1:78" ht="13.5" customHeight="1">
      <c r="A18" s="2"/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8"/>
      <c r="BK18" s="2"/>
      <c r="BL18" s="46"/>
      <c r="BM18" s="47"/>
      <c r="BN18" s="47"/>
      <c r="BO18" s="47"/>
      <c r="BP18" s="47"/>
      <c r="BQ18" s="47"/>
      <c r="BR18" s="47"/>
      <c r="BS18" s="47"/>
      <c r="BT18" s="47"/>
      <c r="BU18" s="47"/>
      <c r="BV18" s="47"/>
      <c r="BW18" s="47"/>
      <c r="BX18" s="47"/>
      <c r="BY18" s="47"/>
      <c r="BZ18" s="48"/>
    </row>
    <row r="19" spans="1:78" ht="13.5" customHeight="1">
      <c r="A19" s="2"/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8"/>
      <c r="BK19" s="2"/>
      <c r="BL19" s="46"/>
      <c r="BM19" s="47"/>
      <c r="BN19" s="47"/>
      <c r="BO19" s="47"/>
      <c r="BP19" s="47"/>
      <c r="BQ19" s="47"/>
      <c r="BR19" s="47"/>
      <c r="BS19" s="47"/>
      <c r="BT19" s="47"/>
      <c r="BU19" s="47"/>
      <c r="BV19" s="47"/>
      <c r="BW19" s="47"/>
      <c r="BX19" s="47"/>
      <c r="BY19" s="47"/>
      <c r="BZ19" s="48"/>
    </row>
    <row r="20" spans="1:78" ht="13.5" customHeight="1">
      <c r="A20" s="2"/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8"/>
      <c r="BK20" s="2"/>
      <c r="BL20" s="46"/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8"/>
    </row>
    <row r="21" spans="1:78" ht="13.5" customHeight="1">
      <c r="A21" s="2"/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8"/>
      <c r="BK21" s="2"/>
      <c r="BL21" s="46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47"/>
      <c r="BZ21" s="48"/>
    </row>
    <row r="22" spans="1:78" ht="13.5" customHeight="1">
      <c r="A22" s="2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8"/>
      <c r="BK22" s="2"/>
      <c r="BL22" s="46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47"/>
      <c r="BZ22" s="48"/>
    </row>
    <row r="23" spans="1:78" ht="13.5" customHeight="1">
      <c r="A23" s="2"/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8"/>
      <c r="BK23" s="2"/>
      <c r="BL23" s="46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47"/>
      <c r="BZ23" s="48"/>
    </row>
    <row r="24" spans="1:78" ht="13.5" customHeight="1">
      <c r="A24" s="2"/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8"/>
      <c r="BK24" s="2"/>
      <c r="BL24" s="46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47"/>
      <c r="BZ24" s="48"/>
    </row>
    <row r="25" spans="1:78" ht="13.5" customHeight="1">
      <c r="A25" s="2"/>
      <c r="B25" s="16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8"/>
      <c r="BK25" s="2"/>
      <c r="BL25" s="46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47"/>
      <c r="BZ25" s="48"/>
    </row>
    <row r="26" spans="1:78" ht="13.5" customHeight="1">
      <c r="A26" s="2"/>
      <c r="B26" s="16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8"/>
      <c r="BK26" s="2"/>
      <c r="BL26" s="46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47"/>
      <c r="BZ26" s="48"/>
    </row>
    <row r="27" spans="1:78" ht="13.5" customHeight="1">
      <c r="A27" s="2"/>
      <c r="B27" s="16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8"/>
      <c r="BK27" s="2"/>
      <c r="BL27" s="46"/>
      <c r="BM27" s="47"/>
      <c r="BN27" s="47"/>
      <c r="BO27" s="47"/>
      <c r="BP27" s="47"/>
      <c r="BQ27" s="47"/>
      <c r="BR27" s="47"/>
      <c r="BS27" s="47"/>
      <c r="BT27" s="47"/>
      <c r="BU27" s="47"/>
      <c r="BV27" s="47"/>
      <c r="BW27" s="47"/>
      <c r="BX27" s="47"/>
      <c r="BY27" s="47"/>
      <c r="BZ27" s="48"/>
    </row>
    <row r="28" spans="1:78" ht="13.5" customHeight="1">
      <c r="A28" s="2"/>
      <c r="B28" s="16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8"/>
      <c r="BK28" s="2"/>
      <c r="BL28" s="46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47"/>
      <c r="BZ28" s="48"/>
    </row>
    <row r="29" spans="1:78" ht="13.5" customHeight="1">
      <c r="A29" s="2"/>
      <c r="B29" s="16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8"/>
      <c r="BK29" s="2"/>
      <c r="BL29" s="46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47"/>
      <c r="BZ29" s="48"/>
    </row>
    <row r="30" spans="1:78" ht="13.5" customHeight="1">
      <c r="A30" s="2"/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8"/>
      <c r="BK30" s="2"/>
      <c r="BL30" s="46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47"/>
      <c r="BZ30" s="48"/>
    </row>
    <row r="31" spans="1:78" ht="13.5" customHeight="1">
      <c r="A31" s="2"/>
      <c r="B31" s="16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8"/>
      <c r="BK31" s="2"/>
      <c r="BL31" s="46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47"/>
      <c r="BZ31" s="48"/>
    </row>
    <row r="32" spans="1:78" ht="13.5" customHeight="1">
      <c r="A32" s="2"/>
      <c r="B32" s="16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8"/>
      <c r="BK32" s="2"/>
      <c r="BL32" s="46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47"/>
      <c r="BZ32" s="48"/>
    </row>
    <row r="33" spans="1:78" ht="13.5" customHeight="1">
      <c r="A33" s="2"/>
      <c r="B33" s="16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8"/>
      <c r="BK33" s="2"/>
      <c r="BL33" s="46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47"/>
      <c r="BZ33" s="48"/>
    </row>
    <row r="34" spans="1:78" ht="13.5" customHeight="1">
      <c r="A34" s="2"/>
      <c r="B34" s="16"/>
      <c r="C34" s="52" t="s">
        <v>26</v>
      </c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19"/>
      <c r="R34" s="52" t="s">
        <v>27</v>
      </c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19"/>
      <c r="AG34" s="52" t="s">
        <v>28</v>
      </c>
      <c r="AH34" s="52"/>
      <c r="AI34" s="52"/>
      <c r="AJ34" s="52"/>
      <c r="AK34" s="52"/>
      <c r="AL34" s="52"/>
      <c r="AM34" s="52"/>
      <c r="AN34" s="52"/>
      <c r="AO34" s="52"/>
      <c r="AP34" s="52"/>
      <c r="AQ34" s="52"/>
      <c r="AR34" s="52"/>
      <c r="AS34" s="52"/>
      <c r="AT34" s="52"/>
      <c r="AU34" s="19"/>
      <c r="AV34" s="52" t="s">
        <v>29</v>
      </c>
      <c r="AW34" s="52"/>
      <c r="AX34" s="52"/>
      <c r="AY34" s="52"/>
      <c r="AZ34" s="52"/>
      <c r="BA34" s="52"/>
      <c r="BB34" s="52"/>
      <c r="BC34" s="52"/>
      <c r="BD34" s="52"/>
      <c r="BE34" s="52"/>
      <c r="BF34" s="52"/>
      <c r="BG34" s="52"/>
      <c r="BH34" s="52"/>
      <c r="BI34" s="52"/>
      <c r="BJ34" s="18"/>
      <c r="BK34" s="2"/>
      <c r="BL34" s="46"/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47"/>
      <c r="BX34" s="47"/>
      <c r="BY34" s="47"/>
      <c r="BZ34" s="48"/>
    </row>
    <row r="35" spans="1:78" ht="13.5" customHeight="1">
      <c r="A35" s="2"/>
      <c r="B35" s="16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19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19"/>
      <c r="AG35" s="52"/>
      <c r="AH35" s="52"/>
      <c r="AI35" s="52"/>
      <c r="AJ35" s="52"/>
      <c r="AK35" s="52"/>
      <c r="AL35" s="52"/>
      <c r="AM35" s="52"/>
      <c r="AN35" s="52"/>
      <c r="AO35" s="52"/>
      <c r="AP35" s="52"/>
      <c r="AQ35" s="52"/>
      <c r="AR35" s="52"/>
      <c r="AS35" s="52"/>
      <c r="AT35" s="52"/>
      <c r="AU35" s="19"/>
      <c r="AV35" s="52"/>
      <c r="AW35" s="52"/>
      <c r="AX35" s="52"/>
      <c r="AY35" s="52"/>
      <c r="AZ35" s="52"/>
      <c r="BA35" s="52"/>
      <c r="BB35" s="52"/>
      <c r="BC35" s="52"/>
      <c r="BD35" s="52"/>
      <c r="BE35" s="52"/>
      <c r="BF35" s="52"/>
      <c r="BG35" s="52"/>
      <c r="BH35" s="52"/>
      <c r="BI35" s="52"/>
      <c r="BJ35" s="18"/>
      <c r="BK35" s="2"/>
      <c r="BL35" s="46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47"/>
      <c r="BZ35" s="48"/>
    </row>
    <row r="36" spans="1:78" ht="13.5" customHeight="1">
      <c r="A36" s="2"/>
      <c r="B36" s="16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8"/>
      <c r="BK36" s="2"/>
      <c r="BL36" s="46"/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7"/>
      <c r="BY36" s="47"/>
      <c r="BZ36" s="48"/>
    </row>
    <row r="37" spans="1:78" ht="13.5" customHeight="1">
      <c r="A37" s="2"/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8"/>
      <c r="BK37" s="2"/>
      <c r="BL37" s="46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47"/>
      <c r="BZ37" s="48"/>
    </row>
    <row r="38" spans="1:78" ht="13.5" customHeight="1">
      <c r="A38" s="2"/>
      <c r="B38" s="16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8"/>
      <c r="BK38" s="2"/>
      <c r="BL38" s="46"/>
      <c r="BM38" s="47"/>
      <c r="BN38" s="47"/>
      <c r="BO38" s="47"/>
      <c r="BP38" s="47"/>
      <c r="BQ38" s="47"/>
      <c r="BR38" s="47"/>
      <c r="BS38" s="47"/>
      <c r="BT38" s="47"/>
      <c r="BU38" s="47"/>
      <c r="BV38" s="47"/>
      <c r="BW38" s="47"/>
      <c r="BX38" s="47"/>
      <c r="BY38" s="47"/>
      <c r="BZ38" s="48"/>
    </row>
    <row r="39" spans="1:78" ht="13.5" customHeight="1">
      <c r="A39" s="2"/>
      <c r="B39" s="16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8"/>
      <c r="BK39" s="2"/>
      <c r="BL39" s="46"/>
      <c r="BM39" s="47"/>
      <c r="BN39" s="47"/>
      <c r="BO39" s="47"/>
      <c r="BP39" s="47"/>
      <c r="BQ39" s="47"/>
      <c r="BR39" s="47"/>
      <c r="BS39" s="47"/>
      <c r="BT39" s="47"/>
      <c r="BU39" s="47"/>
      <c r="BV39" s="47"/>
      <c r="BW39" s="47"/>
      <c r="BX39" s="47"/>
      <c r="BY39" s="47"/>
      <c r="BZ39" s="48"/>
    </row>
    <row r="40" spans="1:78" ht="13.5" customHeight="1">
      <c r="A40" s="2"/>
      <c r="B40" s="16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8"/>
      <c r="BK40" s="2"/>
      <c r="BL40" s="46"/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/>
      <c r="BX40" s="47"/>
      <c r="BY40" s="47"/>
      <c r="BZ40" s="48"/>
    </row>
    <row r="41" spans="1:78" ht="13.5" customHeight="1">
      <c r="A41" s="2"/>
      <c r="B41" s="16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8"/>
      <c r="BK41" s="2"/>
      <c r="BL41" s="46"/>
      <c r="BM41" s="47"/>
      <c r="BN41" s="47"/>
      <c r="BO41" s="47"/>
      <c r="BP41" s="47"/>
      <c r="BQ41" s="47"/>
      <c r="BR41" s="47"/>
      <c r="BS41" s="47"/>
      <c r="BT41" s="47"/>
      <c r="BU41" s="47"/>
      <c r="BV41" s="47"/>
      <c r="BW41" s="47"/>
      <c r="BX41" s="47"/>
      <c r="BY41" s="47"/>
      <c r="BZ41" s="48"/>
    </row>
    <row r="42" spans="1:78" ht="13.5" customHeight="1">
      <c r="A42" s="2"/>
      <c r="B42" s="16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8"/>
      <c r="BK42" s="2"/>
      <c r="BL42" s="46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47"/>
      <c r="BZ42" s="48"/>
    </row>
    <row r="43" spans="1:78" ht="13.5" customHeight="1">
      <c r="A43" s="2"/>
      <c r="B43" s="16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8"/>
      <c r="BK43" s="2"/>
      <c r="BL43" s="46"/>
      <c r="BM43" s="47"/>
      <c r="BN43" s="47"/>
      <c r="BO43" s="47"/>
      <c r="BP43" s="47"/>
      <c r="BQ43" s="47"/>
      <c r="BR43" s="47"/>
      <c r="BS43" s="47"/>
      <c r="BT43" s="47"/>
      <c r="BU43" s="47"/>
      <c r="BV43" s="47"/>
      <c r="BW43" s="47"/>
      <c r="BX43" s="47"/>
      <c r="BY43" s="47"/>
      <c r="BZ43" s="48"/>
    </row>
    <row r="44" spans="1:78" ht="13.5" customHeight="1">
      <c r="A44" s="2"/>
      <c r="B44" s="16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8"/>
      <c r="BK44" s="2"/>
      <c r="BL44" s="49"/>
      <c r="BM44" s="50"/>
      <c r="BN44" s="50"/>
      <c r="BO44" s="50"/>
      <c r="BP44" s="50"/>
      <c r="BQ44" s="50"/>
      <c r="BR44" s="50"/>
      <c r="BS44" s="50"/>
      <c r="BT44" s="50"/>
      <c r="BU44" s="50"/>
      <c r="BV44" s="50"/>
      <c r="BW44" s="50"/>
      <c r="BX44" s="50"/>
      <c r="BY44" s="50"/>
      <c r="BZ44" s="51"/>
    </row>
    <row r="45" spans="1:78" ht="13.5" customHeight="1">
      <c r="A45" s="2"/>
      <c r="B45" s="16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8"/>
      <c r="BK45" s="2"/>
      <c r="BL45" s="40" t="s">
        <v>30</v>
      </c>
      <c r="BM45" s="41"/>
      <c r="BN45" s="41"/>
      <c r="BO45" s="41"/>
      <c r="BP45" s="41"/>
      <c r="BQ45" s="41"/>
      <c r="BR45" s="41"/>
      <c r="BS45" s="41"/>
      <c r="BT45" s="41"/>
      <c r="BU45" s="41"/>
      <c r="BV45" s="41"/>
      <c r="BW45" s="41"/>
      <c r="BX45" s="41"/>
      <c r="BY45" s="41"/>
      <c r="BZ45" s="42"/>
    </row>
    <row r="46" spans="1:78" ht="13.5" customHeight="1">
      <c r="A46" s="2"/>
      <c r="B46" s="16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8"/>
      <c r="BK46" s="2"/>
      <c r="BL46" s="43"/>
      <c r="BM46" s="44"/>
      <c r="BN46" s="44"/>
      <c r="BO46" s="44"/>
      <c r="BP46" s="44"/>
      <c r="BQ46" s="44"/>
      <c r="BR46" s="44"/>
      <c r="BS46" s="44"/>
      <c r="BT46" s="44"/>
      <c r="BU46" s="44"/>
      <c r="BV46" s="44"/>
      <c r="BW46" s="44"/>
      <c r="BX46" s="44"/>
      <c r="BY46" s="44"/>
      <c r="BZ46" s="45"/>
    </row>
    <row r="47" spans="1:78" ht="13.5" customHeight="1">
      <c r="A47" s="2"/>
      <c r="B47" s="16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8"/>
      <c r="BK47" s="2"/>
      <c r="BL47" s="46" t="s">
        <v>107</v>
      </c>
      <c r="BM47" s="47"/>
      <c r="BN47" s="47"/>
      <c r="BO47" s="47"/>
      <c r="BP47" s="47"/>
      <c r="BQ47" s="47"/>
      <c r="BR47" s="47"/>
      <c r="BS47" s="47"/>
      <c r="BT47" s="47"/>
      <c r="BU47" s="47"/>
      <c r="BV47" s="47"/>
      <c r="BW47" s="47"/>
      <c r="BX47" s="47"/>
      <c r="BY47" s="47"/>
      <c r="BZ47" s="48"/>
    </row>
    <row r="48" spans="1:78" ht="13.5" customHeight="1">
      <c r="A48" s="2"/>
      <c r="B48" s="16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8"/>
      <c r="BK48" s="2"/>
      <c r="BL48" s="46"/>
      <c r="BM48" s="47"/>
      <c r="BN48" s="47"/>
      <c r="BO48" s="47"/>
      <c r="BP48" s="47"/>
      <c r="BQ48" s="47"/>
      <c r="BR48" s="47"/>
      <c r="BS48" s="47"/>
      <c r="BT48" s="47"/>
      <c r="BU48" s="47"/>
      <c r="BV48" s="47"/>
      <c r="BW48" s="47"/>
      <c r="BX48" s="47"/>
      <c r="BY48" s="47"/>
      <c r="BZ48" s="48"/>
    </row>
    <row r="49" spans="1:78" ht="13.5" customHeight="1">
      <c r="A49" s="2"/>
      <c r="B49" s="16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8"/>
      <c r="BK49" s="2"/>
      <c r="BL49" s="46"/>
      <c r="BM49" s="47"/>
      <c r="BN49" s="47"/>
      <c r="BO49" s="47"/>
      <c r="BP49" s="47"/>
      <c r="BQ49" s="47"/>
      <c r="BR49" s="47"/>
      <c r="BS49" s="47"/>
      <c r="BT49" s="47"/>
      <c r="BU49" s="47"/>
      <c r="BV49" s="47"/>
      <c r="BW49" s="47"/>
      <c r="BX49" s="47"/>
      <c r="BY49" s="47"/>
      <c r="BZ49" s="48"/>
    </row>
    <row r="50" spans="1:78" ht="13.5" customHeight="1">
      <c r="A50" s="2"/>
      <c r="B50" s="16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8"/>
      <c r="BK50" s="2"/>
      <c r="BL50" s="46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47"/>
      <c r="BZ50" s="48"/>
    </row>
    <row r="51" spans="1:78" ht="13.5" customHeight="1">
      <c r="A51" s="2"/>
      <c r="B51" s="16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8"/>
      <c r="BK51" s="2"/>
      <c r="BL51" s="46"/>
      <c r="BM51" s="47"/>
      <c r="BN51" s="47"/>
      <c r="BO51" s="47"/>
      <c r="BP51" s="47"/>
      <c r="BQ51" s="47"/>
      <c r="BR51" s="47"/>
      <c r="BS51" s="47"/>
      <c r="BT51" s="47"/>
      <c r="BU51" s="47"/>
      <c r="BV51" s="47"/>
      <c r="BW51" s="47"/>
      <c r="BX51" s="47"/>
      <c r="BY51" s="47"/>
      <c r="BZ51" s="48"/>
    </row>
    <row r="52" spans="1:78" ht="13.5" customHeight="1">
      <c r="A52" s="2"/>
      <c r="B52" s="16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8"/>
      <c r="BK52" s="2"/>
      <c r="BL52" s="46"/>
      <c r="BM52" s="47"/>
      <c r="BN52" s="47"/>
      <c r="BO52" s="47"/>
      <c r="BP52" s="47"/>
      <c r="BQ52" s="47"/>
      <c r="BR52" s="47"/>
      <c r="BS52" s="47"/>
      <c r="BT52" s="47"/>
      <c r="BU52" s="47"/>
      <c r="BV52" s="47"/>
      <c r="BW52" s="47"/>
      <c r="BX52" s="47"/>
      <c r="BY52" s="47"/>
      <c r="BZ52" s="48"/>
    </row>
    <row r="53" spans="1:78" ht="13.5" customHeight="1">
      <c r="A53" s="2"/>
      <c r="B53" s="16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8"/>
      <c r="BK53" s="2"/>
      <c r="BL53" s="46"/>
      <c r="BM53" s="47"/>
      <c r="BN53" s="47"/>
      <c r="BO53" s="47"/>
      <c r="BP53" s="47"/>
      <c r="BQ53" s="47"/>
      <c r="BR53" s="47"/>
      <c r="BS53" s="47"/>
      <c r="BT53" s="47"/>
      <c r="BU53" s="47"/>
      <c r="BV53" s="47"/>
      <c r="BW53" s="47"/>
      <c r="BX53" s="47"/>
      <c r="BY53" s="47"/>
      <c r="BZ53" s="48"/>
    </row>
    <row r="54" spans="1:78" ht="13.5" customHeight="1">
      <c r="A54" s="2"/>
      <c r="B54" s="16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8"/>
      <c r="BK54" s="2"/>
      <c r="BL54" s="46"/>
      <c r="BM54" s="47"/>
      <c r="BN54" s="47"/>
      <c r="BO54" s="47"/>
      <c r="BP54" s="47"/>
      <c r="BQ54" s="47"/>
      <c r="BR54" s="47"/>
      <c r="BS54" s="47"/>
      <c r="BT54" s="47"/>
      <c r="BU54" s="47"/>
      <c r="BV54" s="47"/>
      <c r="BW54" s="47"/>
      <c r="BX54" s="47"/>
      <c r="BY54" s="47"/>
      <c r="BZ54" s="48"/>
    </row>
    <row r="55" spans="1:78" ht="13.5" customHeight="1">
      <c r="A55" s="2"/>
      <c r="B55" s="16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8"/>
      <c r="BK55" s="2"/>
      <c r="BL55" s="46"/>
      <c r="BM55" s="47"/>
      <c r="BN55" s="47"/>
      <c r="BO55" s="47"/>
      <c r="BP55" s="47"/>
      <c r="BQ55" s="47"/>
      <c r="BR55" s="47"/>
      <c r="BS55" s="47"/>
      <c r="BT55" s="47"/>
      <c r="BU55" s="47"/>
      <c r="BV55" s="47"/>
      <c r="BW55" s="47"/>
      <c r="BX55" s="47"/>
      <c r="BY55" s="47"/>
      <c r="BZ55" s="48"/>
    </row>
    <row r="56" spans="1:78" ht="13.5" customHeight="1">
      <c r="A56" s="2"/>
      <c r="B56" s="16"/>
      <c r="C56" s="52" t="s">
        <v>31</v>
      </c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19"/>
      <c r="R56" s="52" t="s">
        <v>32</v>
      </c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19"/>
      <c r="AG56" s="52" t="s">
        <v>33</v>
      </c>
      <c r="AH56" s="52"/>
      <c r="AI56" s="52"/>
      <c r="AJ56" s="52"/>
      <c r="AK56" s="52"/>
      <c r="AL56" s="52"/>
      <c r="AM56" s="52"/>
      <c r="AN56" s="52"/>
      <c r="AO56" s="52"/>
      <c r="AP56" s="52"/>
      <c r="AQ56" s="52"/>
      <c r="AR56" s="52"/>
      <c r="AS56" s="52"/>
      <c r="AT56" s="52"/>
      <c r="AU56" s="19"/>
      <c r="AV56" s="52" t="s">
        <v>34</v>
      </c>
      <c r="AW56" s="52"/>
      <c r="AX56" s="52"/>
      <c r="AY56" s="52"/>
      <c r="AZ56" s="52"/>
      <c r="BA56" s="52"/>
      <c r="BB56" s="52"/>
      <c r="BC56" s="52"/>
      <c r="BD56" s="52"/>
      <c r="BE56" s="52"/>
      <c r="BF56" s="52"/>
      <c r="BG56" s="52"/>
      <c r="BH56" s="52"/>
      <c r="BI56" s="52"/>
      <c r="BJ56" s="18"/>
      <c r="BK56" s="2"/>
      <c r="BL56" s="46"/>
      <c r="BM56" s="47"/>
      <c r="BN56" s="47"/>
      <c r="BO56" s="47"/>
      <c r="BP56" s="47"/>
      <c r="BQ56" s="47"/>
      <c r="BR56" s="47"/>
      <c r="BS56" s="47"/>
      <c r="BT56" s="47"/>
      <c r="BU56" s="47"/>
      <c r="BV56" s="47"/>
      <c r="BW56" s="47"/>
      <c r="BX56" s="47"/>
      <c r="BY56" s="47"/>
      <c r="BZ56" s="48"/>
    </row>
    <row r="57" spans="1:78" ht="13.5" customHeight="1">
      <c r="A57" s="2"/>
      <c r="B57" s="16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19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19"/>
      <c r="AG57" s="52"/>
      <c r="AH57" s="52"/>
      <c r="AI57" s="52"/>
      <c r="AJ57" s="52"/>
      <c r="AK57" s="52"/>
      <c r="AL57" s="52"/>
      <c r="AM57" s="52"/>
      <c r="AN57" s="52"/>
      <c r="AO57" s="52"/>
      <c r="AP57" s="52"/>
      <c r="AQ57" s="52"/>
      <c r="AR57" s="52"/>
      <c r="AS57" s="52"/>
      <c r="AT57" s="52"/>
      <c r="AU57" s="19"/>
      <c r="AV57" s="52"/>
      <c r="AW57" s="52"/>
      <c r="AX57" s="52"/>
      <c r="AY57" s="52"/>
      <c r="AZ57" s="52"/>
      <c r="BA57" s="52"/>
      <c r="BB57" s="52"/>
      <c r="BC57" s="52"/>
      <c r="BD57" s="52"/>
      <c r="BE57" s="52"/>
      <c r="BF57" s="52"/>
      <c r="BG57" s="52"/>
      <c r="BH57" s="52"/>
      <c r="BI57" s="52"/>
      <c r="BJ57" s="18"/>
      <c r="BK57" s="2"/>
      <c r="BL57" s="46"/>
      <c r="BM57" s="47"/>
      <c r="BN57" s="47"/>
      <c r="BO57" s="47"/>
      <c r="BP57" s="47"/>
      <c r="BQ57" s="47"/>
      <c r="BR57" s="47"/>
      <c r="BS57" s="47"/>
      <c r="BT57" s="47"/>
      <c r="BU57" s="47"/>
      <c r="BV57" s="47"/>
      <c r="BW57" s="47"/>
      <c r="BX57" s="47"/>
      <c r="BY57" s="47"/>
      <c r="BZ57" s="48"/>
    </row>
    <row r="58" spans="1:78" ht="13.5" customHeight="1">
      <c r="A58" s="2"/>
      <c r="B58" s="16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19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19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19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18"/>
      <c r="BK58" s="2"/>
      <c r="BL58" s="46"/>
      <c r="BM58" s="47"/>
      <c r="BN58" s="47"/>
      <c r="BO58" s="47"/>
      <c r="BP58" s="47"/>
      <c r="BQ58" s="47"/>
      <c r="BR58" s="47"/>
      <c r="BS58" s="47"/>
      <c r="BT58" s="47"/>
      <c r="BU58" s="47"/>
      <c r="BV58" s="47"/>
      <c r="BW58" s="47"/>
      <c r="BX58" s="47"/>
      <c r="BY58" s="47"/>
      <c r="BZ58" s="48"/>
    </row>
    <row r="59" spans="1:78" ht="13.5" customHeight="1">
      <c r="A59" s="2"/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3"/>
      <c r="BK59" s="2"/>
      <c r="BL59" s="46"/>
      <c r="BM59" s="47"/>
      <c r="BN59" s="47"/>
      <c r="BO59" s="47"/>
      <c r="BP59" s="47"/>
      <c r="BQ59" s="47"/>
      <c r="BR59" s="47"/>
      <c r="BS59" s="47"/>
      <c r="BT59" s="47"/>
      <c r="BU59" s="47"/>
      <c r="BV59" s="47"/>
      <c r="BW59" s="47"/>
      <c r="BX59" s="47"/>
      <c r="BY59" s="47"/>
      <c r="BZ59" s="48"/>
    </row>
    <row r="60" spans="1:78" ht="13.5" customHeight="1">
      <c r="A60" s="2"/>
      <c r="B60" s="53" t="s">
        <v>35</v>
      </c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  <c r="AV60" s="54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54"/>
      <c r="BJ60" s="55"/>
      <c r="BK60" s="2"/>
      <c r="BL60" s="46"/>
      <c r="BM60" s="47"/>
      <c r="BN60" s="47"/>
      <c r="BO60" s="47"/>
      <c r="BP60" s="47"/>
      <c r="BQ60" s="47"/>
      <c r="BR60" s="47"/>
      <c r="BS60" s="47"/>
      <c r="BT60" s="47"/>
      <c r="BU60" s="47"/>
      <c r="BV60" s="47"/>
      <c r="BW60" s="47"/>
      <c r="BX60" s="47"/>
      <c r="BY60" s="47"/>
      <c r="BZ60" s="48"/>
    </row>
    <row r="61" spans="1:78" ht="13.5" customHeight="1">
      <c r="A61" s="2"/>
      <c r="B61" s="53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54"/>
      <c r="AZ61" s="54"/>
      <c r="BA61" s="54"/>
      <c r="BB61" s="54"/>
      <c r="BC61" s="54"/>
      <c r="BD61" s="54"/>
      <c r="BE61" s="54"/>
      <c r="BF61" s="54"/>
      <c r="BG61" s="54"/>
      <c r="BH61" s="54"/>
      <c r="BI61" s="54"/>
      <c r="BJ61" s="55"/>
      <c r="BK61" s="2"/>
      <c r="BL61" s="46"/>
      <c r="BM61" s="47"/>
      <c r="BN61" s="47"/>
      <c r="BO61" s="47"/>
      <c r="BP61" s="47"/>
      <c r="BQ61" s="47"/>
      <c r="BR61" s="47"/>
      <c r="BS61" s="47"/>
      <c r="BT61" s="47"/>
      <c r="BU61" s="47"/>
      <c r="BV61" s="47"/>
      <c r="BW61" s="47"/>
      <c r="BX61" s="47"/>
      <c r="BY61" s="47"/>
      <c r="BZ61" s="48"/>
    </row>
    <row r="62" spans="1:78" ht="13.5" customHeight="1">
      <c r="A62" s="2"/>
      <c r="B62" s="16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8"/>
      <c r="BK62" s="2"/>
      <c r="BL62" s="46"/>
      <c r="BM62" s="47"/>
      <c r="BN62" s="47"/>
      <c r="BO62" s="47"/>
      <c r="BP62" s="47"/>
      <c r="BQ62" s="47"/>
      <c r="BR62" s="47"/>
      <c r="BS62" s="47"/>
      <c r="BT62" s="47"/>
      <c r="BU62" s="47"/>
      <c r="BV62" s="47"/>
      <c r="BW62" s="47"/>
      <c r="BX62" s="47"/>
      <c r="BY62" s="47"/>
      <c r="BZ62" s="48"/>
    </row>
    <row r="63" spans="1:78" ht="13.5" customHeight="1">
      <c r="A63" s="2"/>
      <c r="B63" s="16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8"/>
      <c r="BK63" s="2"/>
      <c r="BL63" s="49"/>
      <c r="BM63" s="50"/>
      <c r="BN63" s="50"/>
      <c r="BO63" s="50"/>
      <c r="BP63" s="50"/>
      <c r="BQ63" s="50"/>
      <c r="BR63" s="50"/>
      <c r="BS63" s="50"/>
      <c r="BT63" s="50"/>
      <c r="BU63" s="50"/>
      <c r="BV63" s="50"/>
      <c r="BW63" s="50"/>
      <c r="BX63" s="50"/>
      <c r="BY63" s="50"/>
      <c r="BZ63" s="51"/>
    </row>
    <row r="64" spans="1:78" ht="13.5" customHeight="1">
      <c r="A64" s="2"/>
      <c r="B64" s="16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8"/>
      <c r="BK64" s="2"/>
      <c r="BL64" s="40" t="s">
        <v>36</v>
      </c>
      <c r="BM64" s="41"/>
      <c r="BN64" s="41"/>
      <c r="BO64" s="41"/>
      <c r="BP64" s="41"/>
      <c r="BQ64" s="41"/>
      <c r="BR64" s="41"/>
      <c r="BS64" s="41"/>
      <c r="BT64" s="41"/>
      <c r="BU64" s="41"/>
      <c r="BV64" s="41"/>
      <c r="BW64" s="41"/>
      <c r="BX64" s="41"/>
      <c r="BY64" s="41"/>
      <c r="BZ64" s="42"/>
    </row>
    <row r="65" spans="1:78" ht="13.5" customHeight="1">
      <c r="A65" s="2"/>
      <c r="B65" s="16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8"/>
      <c r="BK65" s="2"/>
      <c r="BL65" s="43"/>
      <c r="BM65" s="44"/>
      <c r="BN65" s="44"/>
      <c r="BO65" s="44"/>
      <c r="BP65" s="44"/>
      <c r="BQ65" s="44"/>
      <c r="BR65" s="44"/>
      <c r="BS65" s="44"/>
      <c r="BT65" s="44"/>
      <c r="BU65" s="44"/>
      <c r="BV65" s="44"/>
      <c r="BW65" s="44"/>
      <c r="BX65" s="44"/>
      <c r="BY65" s="44"/>
      <c r="BZ65" s="45"/>
    </row>
    <row r="66" spans="1:78" ht="13.5" customHeight="1">
      <c r="A66" s="2"/>
      <c r="B66" s="16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8"/>
      <c r="BK66" s="2"/>
      <c r="BL66" s="46" t="s">
        <v>108</v>
      </c>
      <c r="BM66" s="47"/>
      <c r="BN66" s="47"/>
      <c r="BO66" s="47"/>
      <c r="BP66" s="47"/>
      <c r="BQ66" s="47"/>
      <c r="BR66" s="47"/>
      <c r="BS66" s="47"/>
      <c r="BT66" s="47"/>
      <c r="BU66" s="47"/>
      <c r="BV66" s="47"/>
      <c r="BW66" s="47"/>
      <c r="BX66" s="47"/>
      <c r="BY66" s="47"/>
      <c r="BZ66" s="48"/>
    </row>
    <row r="67" spans="1:78" ht="13.5" customHeight="1">
      <c r="A67" s="2"/>
      <c r="B67" s="16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8"/>
      <c r="BK67" s="2"/>
      <c r="BL67" s="46"/>
      <c r="BM67" s="47"/>
      <c r="BN67" s="47"/>
      <c r="BO67" s="47"/>
      <c r="BP67" s="47"/>
      <c r="BQ67" s="47"/>
      <c r="BR67" s="47"/>
      <c r="BS67" s="47"/>
      <c r="BT67" s="47"/>
      <c r="BU67" s="47"/>
      <c r="BV67" s="47"/>
      <c r="BW67" s="47"/>
      <c r="BX67" s="47"/>
      <c r="BY67" s="47"/>
      <c r="BZ67" s="48"/>
    </row>
    <row r="68" spans="1:78" ht="13.5" customHeight="1">
      <c r="A68" s="2"/>
      <c r="B68" s="16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8"/>
      <c r="BK68" s="2"/>
      <c r="BL68" s="46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47"/>
      <c r="BZ68" s="48"/>
    </row>
    <row r="69" spans="1:78" ht="13.5" customHeight="1">
      <c r="A69" s="2"/>
      <c r="B69" s="16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8"/>
      <c r="BK69" s="2"/>
      <c r="BL69" s="46"/>
      <c r="BM69" s="47"/>
      <c r="BN69" s="47"/>
      <c r="BO69" s="47"/>
      <c r="BP69" s="47"/>
      <c r="BQ69" s="47"/>
      <c r="BR69" s="47"/>
      <c r="BS69" s="47"/>
      <c r="BT69" s="47"/>
      <c r="BU69" s="47"/>
      <c r="BV69" s="47"/>
      <c r="BW69" s="47"/>
      <c r="BX69" s="47"/>
      <c r="BY69" s="47"/>
      <c r="BZ69" s="48"/>
    </row>
    <row r="70" spans="1:78" ht="13.5" customHeight="1">
      <c r="A70" s="2"/>
      <c r="B70" s="16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8"/>
      <c r="BK70" s="2"/>
      <c r="BL70" s="46"/>
      <c r="BM70" s="47"/>
      <c r="BN70" s="47"/>
      <c r="BO70" s="47"/>
      <c r="BP70" s="47"/>
      <c r="BQ70" s="47"/>
      <c r="BR70" s="47"/>
      <c r="BS70" s="47"/>
      <c r="BT70" s="47"/>
      <c r="BU70" s="47"/>
      <c r="BV70" s="47"/>
      <c r="BW70" s="47"/>
      <c r="BX70" s="47"/>
      <c r="BY70" s="47"/>
      <c r="BZ70" s="48"/>
    </row>
    <row r="71" spans="1:78" ht="13.5" customHeight="1">
      <c r="A71" s="2"/>
      <c r="B71" s="16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8"/>
      <c r="BK71" s="2"/>
      <c r="BL71" s="46"/>
      <c r="BM71" s="47"/>
      <c r="BN71" s="47"/>
      <c r="BO71" s="47"/>
      <c r="BP71" s="47"/>
      <c r="BQ71" s="47"/>
      <c r="BR71" s="47"/>
      <c r="BS71" s="47"/>
      <c r="BT71" s="47"/>
      <c r="BU71" s="47"/>
      <c r="BV71" s="47"/>
      <c r="BW71" s="47"/>
      <c r="BX71" s="47"/>
      <c r="BY71" s="47"/>
      <c r="BZ71" s="48"/>
    </row>
    <row r="72" spans="1:78" ht="13.5" customHeight="1">
      <c r="A72" s="2"/>
      <c r="B72" s="16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8"/>
      <c r="BK72" s="2"/>
      <c r="BL72" s="46"/>
      <c r="BM72" s="47"/>
      <c r="BN72" s="47"/>
      <c r="BO72" s="47"/>
      <c r="BP72" s="47"/>
      <c r="BQ72" s="47"/>
      <c r="BR72" s="47"/>
      <c r="BS72" s="47"/>
      <c r="BT72" s="47"/>
      <c r="BU72" s="47"/>
      <c r="BV72" s="47"/>
      <c r="BW72" s="47"/>
      <c r="BX72" s="47"/>
      <c r="BY72" s="47"/>
      <c r="BZ72" s="48"/>
    </row>
    <row r="73" spans="1:78" ht="13.5" customHeight="1">
      <c r="A73" s="2"/>
      <c r="B73" s="16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8"/>
      <c r="BK73" s="2"/>
      <c r="BL73" s="46"/>
      <c r="BM73" s="47"/>
      <c r="BN73" s="47"/>
      <c r="BO73" s="47"/>
      <c r="BP73" s="47"/>
      <c r="BQ73" s="47"/>
      <c r="BR73" s="47"/>
      <c r="BS73" s="47"/>
      <c r="BT73" s="47"/>
      <c r="BU73" s="47"/>
      <c r="BV73" s="47"/>
      <c r="BW73" s="47"/>
      <c r="BX73" s="47"/>
      <c r="BY73" s="47"/>
      <c r="BZ73" s="48"/>
    </row>
    <row r="74" spans="1:78" ht="13.5" customHeight="1">
      <c r="A74" s="2"/>
      <c r="B74" s="16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8"/>
      <c r="BK74" s="2"/>
      <c r="BL74" s="46"/>
      <c r="BM74" s="47"/>
      <c r="BN74" s="47"/>
      <c r="BO74" s="47"/>
      <c r="BP74" s="47"/>
      <c r="BQ74" s="47"/>
      <c r="BR74" s="47"/>
      <c r="BS74" s="47"/>
      <c r="BT74" s="47"/>
      <c r="BU74" s="47"/>
      <c r="BV74" s="47"/>
      <c r="BW74" s="47"/>
      <c r="BX74" s="47"/>
      <c r="BY74" s="47"/>
      <c r="BZ74" s="48"/>
    </row>
    <row r="75" spans="1:78" ht="13.5" customHeight="1">
      <c r="A75" s="2"/>
      <c r="B75" s="16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8"/>
      <c r="BK75" s="2"/>
      <c r="BL75" s="46"/>
      <c r="BM75" s="47"/>
      <c r="BN75" s="47"/>
      <c r="BO75" s="47"/>
      <c r="BP75" s="47"/>
      <c r="BQ75" s="47"/>
      <c r="BR75" s="47"/>
      <c r="BS75" s="47"/>
      <c r="BT75" s="47"/>
      <c r="BU75" s="47"/>
      <c r="BV75" s="47"/>
      <c r="BW75" s="47"/>
      <c r="BX75" s="47"/>
      <c r="BY75" s="47"/>
      <c r="BZ75" s="48"/>
    </row>
    <row r="76" spans="1:78" ht="13.5" customHeight="1">
      <c r="A76" s="2"/>
      <c r="B76" s="16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8"/>
      <c r="BK76" s="2"/>
      <c r="BL76" s="46"/>
      <c r="BM76" s="47"/>
      <c r="BN76" s="47"/>
      <c r="BO76" s="47"/>
      <c r="BP76" s="47"/>
      <c r="BQ76" s="47"/>
      <c r="BR76" s="47"/>
      <c r="BS76" s="47"/>
      <c r="BT76" s="47"/>
      <c r="BU76" s="47"/>
      <c r="BV76" s="47"/>
      <c r="BW76" s="47"/>
      <c r="BX76" s="47"/>
      <c r="BY76" s="47"/>
      <c r="BZ76" s="48"/>
    </row>
    <row r="77" spans="1:78" ht="13.5" customHeight="1">
      <c r="A77" s="2"/>
      <c r="B77" s="16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8"/>
      <c r="BK77" s="2"/>
      <c r="BL77" s="46"/>
      <c r="BM77" s="47"/>
      <c r="BN77" s="47"/>
      <c r="BO77" s="47"/>
      <c r="BP77" s="47"/>
      <c r="BQ77" s="47"/>
      <c r="BR77" s="47"/>
      <c r="BS77" s="47"/>
      <c r="BT77" s="47"/>
      <c r="BU77" s="47"/>
      <c r="BV77" s="47"/>
      <c r="BW77" s="47"/>
      <c r="BX77" s="47"/>
      <c r="BY77" s="47"/>
      <c r="BZ77" s="48"/>
    </row>
    <row r="78" spans="1:78" ht="13.5" customHeight="1">
      <c r="A78" s="2"/>
      <c r="B78" s="16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8"/>
      <c r="BK78" s="2"/>
      <c r="BL78" s="46"/>
      <c r="BM78" s="47"/>
      <c r="BN78" s="47"/>
      <c r="BO78" s="47"/>
      <c r="BP78" s="47"/>
      <c r="BQ78" s="47"/>
      <c r="BR78" s="47"/>
      <c r="BS78" s="47"/>
      <c r="BT78" s="47"/>
      <c r="BU78" s="47"/>
      <c r="BV78" s="47"/>
      <c r="BW78" s="47"/>
      <c r="BX78" s="47"/>
      <c r="BY78" s="47"/>
      <c r="BZ78" s="48"/>
    </row>
    <row r="79" spans="1:78" ht="13.5" customHeight="1">
      <c r="A79" s="2"/>
      <c r="B79" s="16"/>
      <c r="C79" s="52" t="s">
        <v>37</v>
      </c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19"/>
      <c r="V79" s="19"/>
      <c r="W79" s="52" t="s">
        <v>38</v>
      </c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  <c r="AL79" s="52"/>
      <c r="AM79" s="52"/>
      <c r="AN79" s="52"/>
      <c r="AO79" s="19"/>
      <c r="AP79" s="19"/>
      <c r="AQ79" s="52" t="s">
        <v>39</v>
      </c>
      <c r="AR79" s="52"/>
      <c r="AS79" s="52"/>
      <c r="AT79" s="52"/>
      <c r="AU79" s="52"/>
      <c r="AV79" s="52"/>
      <c r="AW79" s="52"/>
      <c r="AX79" s="52"/>
      <c r="AY79" s="52"/>
      <c r="AZ79" s="52"/>
      <c r="BA79" s="52"/>
      <c r="BB79" s="52"/>
      <c r="BC79" s="52"/>
      <c r="BD79" s="52"/>
      <c r="BE79" s="52"/>
      <c r="BF79" s="52"/>
      <c r="BG79" s="52"/>
      <c r="BH79" s="52"/>
      <c r="BI79" s="17"/>
      <c r="BJ79" s="18"/>
      <c r="BK79" s="2"/>
      <c r="BL79" s="46"/>
      <c r="BM79" s="47"/>
      <c r="BN79" s="47"/>
      <c r="BO79" s="47"/>
      <c r="BP79" s="47"/>
      <c r="BQ79" s="47"/>
      <c r="BR79" s="47"/>
      <c r="BS79" s="47"/>
      <c r="BT79" s="47"/>
      <c r="BU79" s="47"/>
      <c r="BV79" s="47"/>
      <c r="BW79" s="47"/>
      <c r="BX79" s="47"/>
      <c r="BY79" s="47"/>
      <c r="BZ79" s="48"/>
    </row>
    <row r="80" spans="1:78" ht="13.5" customHeight="1">
      <c r="A80" s="2"/>
      <c r="B80" s="16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19"/>
      <c r="V80" s="19"/>
      <c r="W80" s="52"/>
      <c r="X80" s="52"/>
      <c r="Y80" s="52"/>
      <c r="Z80" s="52"/>
      <c r="AA80" s="52"/>
      <c r="AB80" s="52"/>
      <c r="AC80" s="52"/>
      <c r="AD80" s="52"/>
      <c r="AE80" s="52"/>
      <c r="AF80" s="52"/>
      <c r="AG80" s="52"/>
      <c r="AH80" s="52"/>
      <c r="AI80" s="52"/>
      <c r="AJ80" s="52"/>
      <c r="AK80" s="52"/>
      <c r="AL80" s="52"/>
      <c r="AM80" s="52"/>
      <c r="AN80" s="52"/>
      <c r="AO80" s="19"/>
      <c r="AP80" s="19"/>
      <c r="AQ80" s="52"/>
      <c r="AR80" s="52"/>
      <c r="AS80" s="52"/>
      <c r="AT80" s="52"/>
      <c r="AU80" s="52"/>
      <c r="AV80" s="52"/>
      <c r="AW80" s="52"/>
      <c r="AX80" s="52"/>
      <c r="AY80" s="52"/>
      <c r="AZ80" s="52"/>
      <c r="BA80" s="52"/>
      <c r="BB80" s="52"/>
      <c r="BC80" s="52"/>
      <c r="BD80" s="52"/>
      <c r="BE80" s="52"/>
      <c r="BF80" s="52"/>
      <c r="BG80" s="52"/>
      <c r="BH80" s="52"/>
      <c r="BI80" s="17"/>
      <c r="BJ80" s="18"/>
      <c r="BK80" s="2"/>
      <c r="BL80" s="46"/>
      <c r="BM80" s="47"/>
      <c r="BN80" s="47"/>
      <c r="BO80" s="47"/>
      <c r="BP80" s="47"/>
      <c r="BQ80" s="47"/>
      <c r="BR80" s="47"/>
      <c r="BS80" s="47"/>
      <c r="BT80" s="47"/>
      <c r="BU80" s="47"/>
      <c r="BV80" s="47"/>
      <c r="BW80" s="47"/>
      <c r="BX80" s="47"/>
      <c r="BY80" s="47"/>
      <c r="BZ80" s="48"/>
    </row>
    <row r="81" spans="1:78" ht="13.5" customHeight="1">
      <c r="A81" s="2"/>
      <c r="B81" s="16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17"/>
      <c r="V81" s="17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17"/>
      <c r="AP81" s="17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17"/>
      <c r="BJ81" s="18"/>
      <c r="BK81" s="2"/>
      <c r="BL81" s="46"/>
      <c r="BM81" s="47"/>
      <c r="BN81" s="47"/>
      <c r="BO81" s="47"/>
      <c r="BP81" s="47"/>
      <c r="BQ81" s="47"/>
      <c r="BR81" s="47"/>
      <c r="BS81" s="47"/>
      <c r="BT81" s="47"/>
      <c r="BU81" s="47"/>
      <c r="BV81" s="47"/>
      <c r="BW81" s="47"/>
      <c r="BX81" s="47"/>
      <c r="BY81" s="47"/>
      <c r="BZ81" s="48"/>
    </row>
    <row r="82" spans="1:78" ht="13.5" customHeight="1">
      <c r="A82" s="2"/>
      <c r="B82" s="21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3"/>
      <c r="BK82" s="2"/>
      <c r="BL82" s="49"/>
      <c r="BM82" s="50"/>
      <c r="BN82" s="50"/>
      <c r="BO82" s="50"/>
      <c r="BP82" s="50"/>
      <c r="BQ82" s="50"/>
      <c r="BR82" s="50"/>
      <c r="BS82" s="50"/>
      <c r="BT82" s="50"/>
      <c r="BU82" s="50"/>
      <c r="BV82" s="50"/>
      <c r="BW82" s="50"/>
      <c r="BX82" s="50"/>
      <c r="BY82" s="50"/>
      <c r="BZ82" s="51"/>
    </row>
    <row r="83" spans="1:78">
      <c r="C83" s="2" t="s">
        <v>40</v>
      </c>
    </row>
    <row r="84" spans="1:78">
      <c r="C84" s="2" t="s">
        <v>41</v>
      </c>
    </row>
  </sheetData>
  <sheetProtection password="B501" sheet="1" objects="1" scenarios="1" formatCells="0" formatColumns="0" formatRows="0"/>
  <mergeCells count="55">
    <mergeCell ref="B2:BZ4"/>
    <mergeCell ref="B6:AC6"/>
    <mergeCell ref="B7:H7"/>
    <mergeCell ref="I7:O7"/>
    <mergeCell ref="P7:V7"/>
    <mergeCell ref="W7:AC7"/>
    <mergeCell ref="AL7:AS7"/>
    <mergeCell ref="AT7:BA7"/>
    <mergeCell ref="BB7:BI7"/>
    <mergeCell ref="BB8:BI8"/>
    <mergeCell ref="BL8:BM8"/>
    <mergeCell ref="B9:H9"/>
    <mergeCell ref="I9:O9"/>
    <mergeCell ref="P9:V9"/>
    <mergeCell ref="W9:AC9"/>
    <mergeCell ref="AD9:AJ9"/>
    <mergeCell ref="AL9:AS9"/>
    <mergeCell ref="AT9:BA9"/>
    <mergeCell ref="BB9:BI9"/>
    <mergeCell ref="B8:H8"/>
    <mergeCell ref="I8:O8"/>
    <mergeCell ref="P8:V8"/>
    <mergeCell ref="W8:AC8"/>
    <mergeCell ref="AL8:AS8"/>
    <mergeCell ref="AT8:BA8"/>
    <mergeCell ref="BL9:BM9"/>
    <mergeCell ref="B10:H10"/>
    <mergeCell ref="I10:O10"/>
    <mergeCell ref="P10:V10"/>
    <mergeCell ref="W10:AC10"/>
    <mergeCell ref="AD10:AJ10"/>
    <mergeCell ref="AL10:AS10"/>
    <mergeCell ref="AT10:BA10"/>
    <mergeCell ref="BB10:BI10"/>
    <mergeCell ref="BL10:BM10"/>
    <mergeCell ref="BL11:BZ13"/>
    <mergeCell ref="B14:BJ15"/>
    <mergeCell ref="BL14:BZ15"/>
    <mergeCell ref="BL16:BZ44"/>
    <mergeCell ref="C34:P35"/>
    <mergeCell ref="R34:AE35"/>
    <mergeCell ref="AG34:AT35"/>
    <mergeCell ref="AV34:BI35"/>
    <mergeCell ref="BL45:BZ46"/>
    <mergeCell ref="BL47:BZ63"/>
    <mergeCell ref="C56:P57"/>
    <mergeCell ref="R56:AE57"/>
    <mergeCell ref="AG56:AT57"/>
    <mergeCell ref="AV56:BI57"/>
    <mergeCell ref="B60:BJ61"/>
    <mergeCell ref="BL64:BZ65"/>
    <mergeCell ref="BL66:BZ82"/>
    <mergeCell ref="C79:T80"/>
    <mergeCell ref="W79:AN80"/>
    <mergeCell ref="AQ79:BH80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Q10"/>
  <sheetViews>
    <sheetView showGridLines="0" workbookViewId="0"/>
  </sheetViews>
  <sheetFormatPr defaultRowHeight="13.5"/>
  <cols>
    <col min="2" max="143" width="11.875" customWidth="1"/>
  </cols>
  <sheetData>
    <row r="1" spans="1:147">
      <c r="A1" t="s">
        <v>42</v>
      </c>
      <c r="X1" s="25">
        <v>1</v>
      </c>
      <c r="Y1" s="25">
        <v>1</v>
      </c>
      <c r="Z1" s="25">
        <v>1</v>
      </c>
      <c r="AA1" s="25">
        <v>1</v>
      </c>
      <c r="AB1" s="25">
        <v>1</v>
      </c>
      <c r="AC1" s="25">
        <v>1</v>
      </c>
      <c r="AD1" s="25">
        <v>1</v>
      </c>
      <c r="AE1" s="25">
        <v>1</v>
      </c>
      <c r="AF1" s="25">
        <v>1</v>
      </c>
      <c r="AG1" s="25">
        <v>1</v>
      </c>
      <c r="AH1" s="25"/>
      <c r="AI1" s="25">
        <v>1</v>
      </c>
      <c r="AJ1" s="25">
        <v>1</v>
      </c>
      <c r="AK1" s="25">
        <v>1</v>
      </c>
      <c r="AL1" s="25">
        <v>1</v>
      </c>
      <c r="AM1" s="25">
        <v>1</v>
      </c>
      <c r="AN1" s="25">
        <v>1</v>
      </c>
      <c r="AO1" s="25">
        <v>1</v>
      </c>
      <c r="AP1" s="25">
        <v>1</v>
      </c>
      <c r="AQ1" s="25">
        <v>1</v>
      </c>
      <c r="AR1" s="25">
        <v>1</v>
      </c>
      <c r="AS1" s="25"/>
      <c r="AT1" s="25">
        <v>1</v>
      </c>
      <c r="AU1" s="25">
        <v>1</v>
      </c>
      <c r="AV1" s="25">
        <v>1</v>
      </c>
      <c r="AW1" s="25">
        <v>1</v>
      </c>
      <c r="AX1" s="25">
        <v>1</v>
      </c>
      <c r="AY1" s="25">
        <v>1</v>
      </c>
      <c r="AZ1" s="25">
        <v>1</v>
      </c>
      <c r="BA1" s="25">
        <v>1</v>
      </c>
      <c r="BB1" s="25">
        <v>1</v>
      </c>
      <c r="BC1" s="25">
        <v>1</v>
      </c>
      <c r="BD1" s="25"/>
      <c r="BE1" s="25">
        <v>1</v>
      </c>
      <c r="BF1" s="25">
        <v>1</v>
      </c>
      <c r="BG1" s="25">
        <v>1</v>
      </c>
      <c r="BH1" s="25">
        <v>1</v>
      </c>
      <c r="BI1" s="25">
        <v>1</v>
      </c>
      <c r="BJ1" s="25">
        <v>1</v>
      </c>
      <c r="BK1" s="25">
        <v>1</v>
      </c>
      <c r="BL1" s="25">
        <v>1</v>
      </c>
      <c r="BM1" s="25">
        <v>1</v>
      </c>
      <c r="BN1" s="25">
        <v>1</v>
      </c>
      <c r="BO1" s="25"/>
      <c r="BP1" s="25">
        <v>1</v>
      </c>
      <c r="BQ1" s="25">
        <v>1</v>
      </c>
      <c r="BR1" s="25">
        <v>1</v>
      </c>
      <c r="BS1" s="25">
        <v>1</v>
      </c>
      <c r="BT1" s="25">
        <v>1</v>
      </c>
      <c r="BU1" s="25">
        <v>1</v>
      </c>
      <c r="BV1" s="25">
        <v>1</v>
      </c>
      <c r="BW1" s="25">
        <v>1</v>
      </c>
      <c r="BX1" s="25">
        <v>1</v>
      </c>
      <c r="BY1" s="25">
        <v>1</v>
      </c>
      <c r="BZ1" s="25"/>
      <c r="CA1" s="25">
        <v>1</v>
      </c>
      <c r="CB1" s="25">
        <v>1</v>
      </c>
      <c r="CC1" s="25">
        <v>1</v>
      </c>
      <c r="CD1" s="25">
        <v>1</v>
      </c>
      <c r="CE1" s="25">
        <v>1</v>
      </c>
      <c r="CF1" s="25">
        <v>1</v>
      </c>
      <c r="CG1" s="25">
        <v>1</v>
      </c>
      <c r="CH1" s="25">
        <v>1</v>
      </c>
      <c r="CI1" s="25">
        <v>1</v>
      </c>
      <c r="CJ1" s="25">
        <v>1</v>
      </c>
      <c r="CK1" s="25"/>
      <c r="CL1" s="25">
        <v>1</v>
      </c>
      <c r="CM1" s="25">
        <v>1</v>
      </c>
      <c r="CN1" s="25">
        <v>1</v>
      </c>
      <c r="CO1" s="25">
        <v>1</v>
      </c>
      <c r="CP1" s="25">
        <v>1</v>
      </c>
      <c r="CQ1" s="25">
        <v>1</v>
      </c>
      <c r="CR1" s="25">
        <v>1</v>
      </c>
      <c r="CS1" s="25">
        <v>1</v>
      </c>
      <c r="CT1" s="25">
        <v>1</v>
      </c>
      <c r="CU1" s="25">
        <v>1</v>
      </c>
      <c r="CV1" s="25"/>
      <c r="CW1" s="25">
        <v>1</v>
      </c>
      <c r="CX1" s="25">
        <v>1</v>
      </c>
      <c r="CY1" s="25">
        <v>1</v>
      </c>
      <c r="CZ1" s="25">
        <v>1</v>
      </c>
      <c r="DA1" s="25">
        <v>1</v>
      </c>
      <c r="DB1" s="25">
        <v>1</v>
      </c>
      <c r="DC1" s="25">
        <v>1</v>
      </c>
      <c r="DD1" s="25">
        <v>1</v>
      </c>
      <c r="DE1" s="25">
        <v>1</v>
      </c>
      <c r="DF1" s="25">
        <v>1</v>
      </c>
      <c r="DG1" s="25"/>
      <c r="DH1" s="25">
        <v>1</v>
      </c>
      <c r="DI1" s="25">
        <v>1</v>
      </c>
      <c r="DJ1" s="25">
        <v>1</v>
      </c>
      <c r="DK1" s="25">
        <v>1</v>
      </c>
      <c r="DL1" s="25">
        <v>1</v>
      </c>
      <c r="DM1" s="25">
        <v>1</v>
      </c>
      <c r="DN1" s="25">
        <v>1</v>
      </c>
      <c r="DO1" s="25">
        <v>1</v>
      </c>
      <c r="DP1" s="25">
        <v>1</v>
      </c>
      <c r="DQ1" s="25">
        <v>1</v>
      </c>
      <c r="DR1" s="25"/>
      <c r="DS1" s="25">
        <v>1</v>
      </c>
      <c r="DT1" s="25">
        <v>1</v>
      </c>
      <c r="DU1" s="25">
        <v>1</v>
      </c>
      <c r="DV1" s="25">
        <v>1</v>
      </c>
      <c r="DW1" s="25">
        <v>1</v>
      </c>
      <c r="DX1" s="25">
        <v>1</v>
      </c>
      <c r="DY1" s="25">
        <v>1</v>
      </c>
      <c r="DZ1" s="25">
        <v>1</v>
      </c>
      <c r="EA1" s="25">
        <v>1</v>
      </c>
      <c r="EB1" s="25">
        <v>1</v>
      </c>
      <c r="EC1" s="25"/>
      <c r="ED1" s="25">
        <v>1</v>
      </c>
      <c r="EE1" s="25">
        <v>1</v>
      </c>
      <c r="EF1" s="25">
        <v>1</v>
      </c>
      <c r="EG1" s="25">
        <v>1</v>
      </c>
      <c r="EH1" s="25">
        <v>1</v>
      </c>
      <c r="EI1" s="25">
        <v>1</v>
      </c>
      <c r="EJ1" s="25">
        <v>1</v>
      </c>
      <c r="EK1" s="25">
        <v>1</v>
      </c>
      <c r="EL1" s="25">
        <v>1</v>
      </c>
      <c r="EM1" s="25">
        <v>1</v>
      </c>
      <c r="EN1" s="25"/>
    </row>
    <row r="2" spans="1:147">
      <c r="A2" s="26" t="s">
        <v>43</v>
      </c>
      <c r="B2" s="26">
        <f>COLUMN()-1</f>
        <v>1</v>
      </c>
      <c r="C2" s="26">
        <f t="shared" ref="C2:BR2" si="0">COLUMN()-1</f>
        <v>2</v>
      </c>
      <c r="D2" s="26">
        <f t="shared" si="0"/>
        <v>3</v>
      </c>
      <c r="E2" s="26">
        <f t="shared" si="0"/>
        <v>4</v>
      </c>
      <c r="F2" s="26">
        <f t="shared" si="0"/>
        <v>5</v>
      </c>
      <c r="G2" s="26">
        <f t="shared" si="0"/>
        <v>6</v>
      </c>
      <c r="H2" s="26">
        <f t="shared" si="0"/>
        <v>7</v>
      </c>
      <c r="I2" s="26">
        <f t="shared" si="0"/>
        <v>8</v>
      </c>
      <c r="J2" s="26">
        <f t="shared" si="0"/>
        <v>9</v>
      </c>
      <c r="K2" s="26">
        <f t="shared" si="0"/>
        <v>10</v>
      </c>
      <c r="L2" s="26">
        <f t="shared" si="0"/>
        <v>11</v>
      </c>
      <c r="M2" s="26">
        <f t="shared" si="0"/>
        <v>12</v>
      </c>
      <c r="N2" s="26">
        <f t="shared" si="0"/>
        <v>13</v>
      </c>
      <c r="O2" s="26">
        <f t="shared" si="0"/>
        <v>14</v>
      </c>
      <c r="P2" s="26">
        <f t="shared" si="0"/>
        <v>15</v>
      </c>
      <c r="Q2" s="26">
        <f t="shared" si="0"/>
        <v>16</v>
      </c>
      <c r="R2" s="26">
        <f t="shared" si="0"/>
        <v>17</v>
      </c>
      <c r="S2" s="26">
        <f t="shared" si="0"/>
        <v>18</v>
      </c>
      <c r="T2" s="26">
        <f t="shared" si="0"/>
        <v>19</v>
      </c>
      <c r="U2" s="26">
        <f t="shared" si="0"/>
        <v>20</v>
      </c>
      <c r="V2" s="26">
        <f t="shared" si="0"/>
        <v>21</v>
      </c>
      <c r="W2" s="26">
        <f t="shared" si="0"/>
        <v>22</v>
      </c>
      <c r="X2" s="26">
        <f t="shared" si="0"/>
        <v>23</v>
      </c>
      <c r="Y2" s="26">
        <f t="shared" si="0"/>
        <v>24</v>
      </c>
      <c r="Z2" s="26">
        <f t="shared" si="0"/>
        <v>25</v>
      </c>
      <c r="AA2" s="26">
        <f t="shared" si="0"/>
        <v>26</v>
      </c>
      <c r="AB2" s="26">
        <f t="shared" si="0"/>
        <v>27</v>
      </c>
      <c r="AC2" s="26">
        <f t="shared" si="0"/>
        <v>28</v>
      </c>
      <c r="AD2" s="26">
        <f t="shared" si="0"/>
        <v>29</v>
      </c>
      <c r="AE2" s="26">
        <f t="shared" si="0"/>
        <v>30</v>
      </c>
      <c r="AF2" s="26">
        <f t="shared" si="0"/>
        <v>31</v>
      </c>
      <c r="AG2" s="26">
        <f t="shared" si="0"/>
        <v>32</v>
      </c>
      <c r="AH2" s="26">
        <f t="shared" si="0"/>
        <v>33</v>
      </c>
      <c r="AI2" s="26">
        <f t="shared" si="0"/>
        <v>34</v>
      </c>
      <c r="AJ2" s="26">
        <f t="shared" si="0"/>
        <v>35</v>
      </c>
      <c r="AK2" s="26">
        <f t="shared" si="0"/>
        <v>36</v>
      </c>
      <c r="AL2" s="26">
        <f t="shared" si="0"/>
        <v>37</v>
      </c>
      <c r="AM2" s="26">
        <f t="shared" si="0"/>
        <v>38</v>
      </c>
      <c r="AN2" s="26">
        <f t="shared" si="0"/>
        <v>39</v>
      </c>
      <c r="AO2" s="26">
        <f t="shared" si="0"/>
        <v>40</v>
      </c>
      <c r="AP2" s="26">
        <f t="shared" si="0"/>
        <v>41</v>
      </c>
      <c r="AQ2" s="26">
        <f t="shared" si="0"/>
        <v>42</v>
      </c>
      <c r="AR2" s="26">
        <f t="shared" si="0"/>
        <v>43</v>
      </c>
      <c r="AS2" s="26">
        <f t="shared" si="0"/>
        <v>44</v>
      </c>
      <c r="AT2" s="26">
        <f t="shared" si="0"/>
        <v>45</v>
      </c>
      <c r="AU2" s="26">
        <f t="shared" si="0"/>
        <v>46</v>
      </c>
      <c r="AV2" s="26">
        <f t="shared" si="0"/>
        <v>47</v>
      </c>
      <c r="AW2" s="26">
        <f t="shared" si="0"/>
        <v>48</v>
      </c>
      <c r="AX2" s="26">
        <f t="shared" si="0"/>
        <v>49</v>
      </c>
      <c r="AY2" s="26">
        <f t="shared" si="0"/>
        <v>50</v>
      </c>
      <c r="AZ2" s="26">
        <f t="shared" si="0"/>
        <v>51</v>
      </c>
      <c r="BA2" s="26">
        <f t="shared" si="0"/>
        <v>52</v>
      </c>
      <c r="BB2" s="26">
        <f t="shared" si="0"/>
        <v>53</v>
      </c>
      <c r="BC2" s="26">
        <f t="shared" si="0"/>
        <v>54</v>
      </c>
      <c r="BD2" s="26">
        <f t="shared" si="0"/>
        <v>55</v>
      </c>
      <c r="BE2" s="26">
        <f t="shared" si="0"/>
        <v>56</v>
      </c>
      <c r="BF2" s="26">
        <f t="shared" si="0"/>
        <v>57</v>
      </c>
      <c r="BG2" s="26">
        <f t="shared" si="0"/>
        <v>58</v>
      </c>
      <c r="BH2" s="26">
        <f t="shared" si="0"/>
        <v>59</v>
      </c>
      <c r="BI2" s="26">
        <f t="shared" si="0"/>
        <v>60</v>
      </c>
      <c r="BJ2" s="26">
        <f t="shared" si="0"/>
        <v>61</v>
      </c>
      <c r="BK2" s="26">
        <f t="shared" si="0"/>
        <v>62</v>
      </c>
      <c r="BL2" s="26">
        <f t="shared" si="0"/>
        <v>63</v>
      </c>
      <c r="BM2" s="26">
        <f t="shared" si="0"/>
        <v>64</v>
      </c>
      <c r="BN2" s="26">
        <f t="shared" si="0"/>
        <v>65</v>
      </c>
      <c r="BO2" s="26">
        <f t="shared" si="0"/>
        <v>66</v>
      </c>
      <c r="BP2" s="26">
        <f t="shared" si="0"/>
        <v>67</v>
      </c>
      <c r="BQ2" s="26">
        <f t="shared" si="0"/>
        <v>68</v>
      </c>
      <c r="BR2" s="26">
        <f t="shared" si="0"/>
        <v>69</v>
      </c>
      <c r="BS2" s="26">
        <f t="shared" ref="BS2:ED2" si="1">COLUMN()-1</f>
        <v>70</v>
      </c>
      <c r="BT2" s="26">
        <f t="shared" si="1"/>
        <v>71</v>
      </c>
      <c r="BU2" s="26">
        <f t="shared" si="1"/>
        <v>72</v>
      </c>
      <c r="BV2" s="26">
        <f t="shared" si="1"/>
        <v>73</v>
      </c>
      <c r="BW2" s="26">
        <f t="shared" si="1"/>
        <v>74</v>
      </c>
      <c r="BX2" s="26">
        <f t="shared" si="1"/>
        <v>75</v>
      </c>
      <c r="BY2" s="26">
        <f t="shared" si="1"/>
        <v>76</v>
      </c>
      <c r="BZ2" s="26">
        <f t="shared" si="1"/>
        <v>77</v>
      </c>
      <c r="CA2" s="26">
        <f t="shared" si="1"/>
        <v>78</v>
      </c>
      <c r="CB2" s="26">
        <f t="shared" si="1"/>
        <v>79</v>
      </c>
      <c r="CC2" s="26">
        <f t="shared" si="1"/>
        <v>80</v>
      </c>
      <c r="CD2" s="26">
        <f t="shared" si="1"/>
        <v>81</v>
      </c>
      <c r="CE2" s="26">
        <f t="shared" si="1"/>
        <v>82</v>
      </c>
      <c r="CF2" s="26">
        <f t="shared" si="1"/>
        <v>83</v>
      </c>
      <c r="CG2" s="26">
        <f t="shared" si="1"/>
        <v>84</v>
      </c>
      <c r="CH2" s="26">
        <f t="shared" si="1"/>
        <v>85</v>
      </c>
      <c r="CI2" s="26">
        <f t="shared" si="1"/>
        <v>86</v>
      </c>
      <c r="CJ2" s="26">
        <f t="shared" si="1"/>
        <v>87</v>
      </c>
      <c r="CK2" s="26">
        <f t="shared" si="1"/>
        <v>88</v>
      </c>
      <c r="CL2" s="26">
        <f t="shared" si="1"/>
        <v>89</v>
      </c>
      <c r="CM2" s="26">
        <f t="shared" si="1"/>
        <v>90</v>
      </c>
      <c r="CN2" s="26">
        <f t="shared" si="1"/>
        <v>91</v>
      </c>
      <c r="CO2" s="26">
        <f t="shared" si="1"/>
        <v>92</v>
      </c>
      <c r="CP2" s="26">
        <f t="shared" si="1"/>
        <v>93</v>
      </c>
      <c r="CQ2" s="26">
        <f t="shared" si="1"/>
        <v>94</v>
      </c>
      <c r="CR2" s="26">
        <f t="shared" si="1"/>
        <v>95</v>
      </c>
      <c r="CS2" s="26">
        <f t="shared" si="1"/>
        <v>96</v>
      </c>
      <c r="CT2" s="26">
        <f t="shared" si="1"/>
        <v>97</v>
      </c>
      <c r="CU2" s="26">
        <f t="shared" si="1"/>
        <v>98</v>
      </c>
      <c r="CV2" s="26">
        <f t="shared" si="1"/>
        <v>99</v>
      </c>
      <c r="CW2" s="26">
        <f t="shared" si="1"/>
        <v>100</v>
      </c>
      <c r="CX2" s="26">
        <f t="shared" si="1"/>
        <v>101</v>
      </c>
      <c r="CY2" s="26">
        <f t="shared" si="1"/>
        <v>102</v>
      </c>
      <c r="CZ2" s="26">
        <f t="shared" si="1"/>
        <v>103</v>
      </c>
      <c r="DA2" s="26">
        <f t="shared" si="1"/>
        <v>104</v>
      </c>
      <c r="DB2" s="26">
        <f t="shared" si="1"/>
        <v>105</v>
      </c>
      <c r="DC2" s="26">
        <f t="shared" si="1"/>
        <v>106</v>
      </c>
      <c r="DD2" s="26">
        <f t="shared" si="1"/>
        <v>107</v>
      </c>
      <c r="DE2" s="26">
        <f t="shared" si="1"/>
        <v>108</v>
      </c>
      <c r="DF2" s="26">
        <f t="shared" si="1"/>
        <v>109</v>
      </c>
      <c r="DG2" s="26">
        <f t="shared" si="1"/>
        <v>110</v>
      </c>
      <c r="DH2" s="26">
        <f t="shared" si="1"/>
        <v>111</v>
      </c>
      <c r="DI2" s="26">
        <f t="shared" si="1"/>
        <v>112</v>
      </c>
      <c r="DJ2" s="26">
        <f t="shared" si="1"/>
        <v>113</v>
      </c>
      <c r="DK2" s="26">
        <f t="shared" si="1"/>
        <v>114</v>
      </c>
      <c r="DL2" s="26">
        <f t="shared" si="1"/>
        <v>115</v>
      </c>
      <c r="DM2" s="26">
        <f t="shared" si="1"/>
        <v>116</v>
      </c>
      <c r="DN2" s="26">
        <f t="shared" si="1"/>
        <v>117</v>
      </c>
      <c r="DO2" s="26">
        <f t="shared" si="1"/>
        <v>118</v>
      </c>
      <c r="DP2" s="26">
        <f t="shared" si="1"/>
        <v>119</v>
      </c>
      <c r="DQ2" s="26">
        <f t="shared" si="1"/>
        <v>120</v>
      </c>
      <c r="DR2" s="26">
        <f t="shared" si="1"/>
        <v>121</v>
      </c>
      <c r="DS2" s="26">
        <f t="shared" si="1"/>
        <v>122</v>
      </c>
      <c r="DT2" s="26">
        <f t="shared" si="1"/>
        <v>123</v>
      </c>
      <c r="DU2" s="26">
        <f t="shared" si="1"/>
        <v>124</v>
      </c>
      <c r="DV2" s="26">
        <f t="shared" si="1"/>
        <v>125</v>
      </c>
      <c r="DW2" s="26">
        <f t="shared" si="1"/>
        <v>126</v>
      </c>
      <c r="DX2" s="26">
        <f t="shared" si="1"/>
        <v>127</v>
      </c>
      <c r="DY2" s="26">
        <f t="shared" si="1"/>
        <v>128</v>
      </c>
      <c r="DZ2" s="26">
        <f t="shared" si="1"/>
        <v>129</v>
      </c>
      <c r="EA2" s="26">
        <f t="shared" si="1"/>
        <v>130</v>
      </c>
      <c r="EB2" s="26">
        <f t="shared" si="1"/>
        <v>131</v>
      </c>
      <c r="EC2" s="26">
        <f t="shared" si="1"/>
        <v>132</v>
      </c>
      <c r="ED2" s="26">
        <f t="shared" si="1"/>
        <v>133</v>
      </c>
      <c r="EE2" s="26">
        <f t="shared" ref="EE2:EN2" si="2">COLUMN()-1</f>
        <v>134</v>
      </c>
      <c r="EF2" s="26">
        <f t="shared" si="2"/>
        <v>135</v>
      </c>
      <c r="EG2" s="26">
        <f t="shared" si="2"/>
        <v>136</v>
      </c>
      <c r="EH2" s="26">
        <f t="shared" si="2"/>
        <v>137</v>
      </c>
      <c r="EI2" s="26">
        <f t="shared" si="2"/>
        <v>138</v>
      </c>
      <c r="EJ2" s="26">
        <f t="shared" si="2"/>
        <v>139</v>
      </c>
      <c r="EK2" s="26">
        <f t="shared" si="2"/>
        <v>140</v>
      </c>
      <c r="EL2" s="26">
        <f t="shared" si="2"/>
        <v>141</v>
      </c>
      <c r="EM2" s="26">
        <f t="shared" si="2"/>
        <v>142</v>
      </c>
      <c r="EN2" s="26">
        <f t="shared" si="2"/>
        <v>143</v>
      </c>
    </row>
    <row r="3" spans="1:147">
      <c r="A3" s="26" t="s">
        <v>44</v>
      </c>
      <c r="B3" s="27" t="s">
        <v>45</v>
      </c>
      <c r="C3" s="27" t="s">
        <v>46</v>
      </c>
      <c r="D3" s="27" t="s">
        <v>47</v>
      </c>
      <c r="E3" s="27" t="s">
        <v>48</v>
      </c>
      <c r="F3" s="27" t="s">
        <v>49</v>
      </c>
      <c r="G3" s="27" t="s">
        <v>50</v>
      </c>
      <c r="H3" s="80" t="s">
        <v>51</v>
      </c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2"/>
      <c r="X3" s="86" t="s">
        <v>52</v>
      </c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  <c r="BM3" s="79"/>
      <c r="BN3" s="79"/>
      <c r="BO3" s="79"/>
      <c r="BP3" s="79"/>
      <c r="BQ3" s="79"/>
      <c r="BR3" s="79"/>
      <c r="BS3" s="79"/>
      <c r="BT3" s="79"/>
      <c r="BU3" s="79"/>
      <c r="BV3" s="79"/>
      <c r="BW3" s="79"/>
      <c r="BX3" s="79"/>
      <c r="BY3" s="79"/>
      <c r="BZ3" s="79"/>
      <c r="CA3" s="79"/>
      <c r="CB3" s="79"/>
      <c r="CC3" s="79"/>
      <c r="CD3" s="79"/>
      <c r="CE3" s="79"/>
      <c r="CF3" s="79"/>
      <c r="CG3" s="79"/>
      <c r="CH3" s="79"/>
      <c r="CI3" s="79"/>
      <c r="CJ3" s="79"/>
      <c r="CK3" s="79"/>
      <c r="CL3" s="79"/>
      <c r="CM3" s="79"/>
      <c r="CN3" s="79"/>
      <c r="CO3" s="79"/>
      <c r="CP3" s="79"/>
      <c r="CQ3" s="79"/>
      <c r="CR3" s="79"/>
      <c r="CS3" s="79"/>
      <c r="CT3" s="79"/>
      <c r="CU3" s="79"/>
      <c r="CV3" s="79"/>
      <c r="CW3" s="79"/>
      <c r="CX3" s="79"/>
      <c r="CY3" s="79"/>
      <c r="CZ3" s="79"/>
      <c r="DA3" s="79"/>
      <c r="DB3" s="79"/>
      <c r="DC3" s="79"/>
      <c r="DD3" s="79"/>
      <c r="DE3" s="79"/>
      <c r="DF3" s="79"/>
      <c r="DG3" s="79"/>
      <c r="DH3" s="79" t="s">
        <v>53</v>
      </c>
      <c r="DI3" s="79"/>
      <c r="DJ3" s="79"/>
      <c r="DK3" s="79"/>
      <c r="DL3" s="79"/>
      <c r="DM3" s="79"/>
      <c r="DN3" s="79"/>
      <c r="DO3" s="79"/>
      <c r="DP3" s="79"/>
      <c r="DQ3" s="79"/>
      <c r="DR3" s="79"/>
      <c r="DS3" s="79"/>
      <c r="DT3" s="79"/>
      <c r="DU3" s="79"/>
      <c r="DV3" s="79"/>
      <c r="DW3" s="79"/>
      <c r="DX3" s="79"/>
      <c r="DY3" s="79"/>
      <c r="DZ3" s="79"/>
      <c r="EA3" s="79"/>
      <c r="EB3" s="79"/>
      <c r="EC3" s="79"/>
      <c r="ED3" s="79"/>
      <c r="EE3" s="79"/>
      <c r="EF3" s="79"/>
      <c r="EG3" s="79"/>
      <c r="EH3" s="79"/>
      <c r="EI3" s="79"/>
      <c r="EJ3" s="79"/>
      <c r="EK3" s="79"/>
      <c r="EL3" s="79"/>
      <c r="EM3" s="79"/>
      <c r="EN3" s="79"/>
    </row>
    <row r="4" spans="1:147">
      <c r="A4" s="26" t="s">
        <v>54</v>
      </c>
      <c r="B4" s="28"/>
      <c r="C4" s="28"/>
      <c r="D4" s="28"/>
      <c r="E4" s="28"/>
      <c r="F4" s="28"/>
      <c r="G4" s="28"/>
      <c r="H4" s="83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5"/>
      <c r="X4" s="79" t="s">
        <v>55</v>
      </c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 t="s">
        <v>56</v>
      </c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 t="s">
        <v>57</v>
      </c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 t="s">
        <v>58</v>
      </c>
      <c r="BF4" s="79"/>
      <c r="BG4" s="79"/>
      <c r="BH4" s="79"/>
      <c r="BI4" s="79"/>
      <c r="BJ4" s="79"/>
      <c r="BK4" s="79"/>
      <c r="BL4" s="79"/>
      <c r="BM4" s="79"/>
      <c r="BN4" s="79"/>
      <c r="BO4" s="79"/>
      <c r="BP4" s="79" t="s">
        <v>59</v>
      </c>
      <c r="BQ4" s="79"/>
      <c r="BR4" s="79"/>
      <c r="BS4" s="79"/>
      <c r="BT4" s="79"/>
      <c r="BU4" s="79"/>
      <c r="BV4" s="79"/>
      <c r="BW4" s="79"/>
      <c r="BX4" s="79"/>
      <c r="BY4" s="79"/>
      <c r="BZ4" s="79"/>
      <c r="CA4" s="79" t="s">
        <v>60</v>
      </c>
      <c r="CB4" s="79"/>
      <c r="CC4" s="79"/>
      <c r="CD4" s="79"/>
      <c r="CE4" s="79"/>
      <c r="CF4" s="79"/>
      <c r="CG4" s="79"/>
      <c r="CH4" s="79"/>
      <c r="CI4" s="79"/>
      <c r="CJ4" s="79"/>
      <c r="CK4" s="79"/>
      <c r="CL4" s="79" t="s">
        <v>61</v>
      </c>
      <c r="CM4" s="79"/>
      <c r="CN4" s="79"/>
      <c r="CO4" s="79"/>
      <c r="CP4" s="79"/>
      <c r="CQ4" s="79"/>
      <c r="CR4" s="79"/>
      <c r="CS4" s="79"/>
      <c r="CT4" s="79"/>
      <c r="CU4" s="79"/>
      <c r="CV4" s="79"/>
      <c r="CW4" s="79" t="s">
        <v>62</v>
      </c>
      <c r="CX4" s="79"/>
      <c r="CY4" s="79"/>
      <c r="CZ4" s="79"/>
      <c r="DA4" s="79"/>
      <c r="DB4" s="79"/>
      <c r="DC4" s="79"/>
      <c r="DD4" s="79"/>
      <c r="DE4" s="79"/>
      <c r="DF4" s="79"/>
      <c r="DG4" s="79"/>
      <c r="DH4" s="79" t="s">
        <v>63</v>
      </c>
      <c r="DI4" s="79"/>
      <c r="DJ4" s="79"/>
      <c r="DK4" s="79"/>
      <c r="DL4" s="79"/>
      <c r="DM4" s="79"/>
      <c r="DN4" s="79"/>
      <c r="DO4" s="79"/>
      <c r="DP4" s="79"/>
      <c r="DQ4" s="79"/>
      <c r="DR4" s="79"/>
      <c r="DS4" s="79" t="s">
        <v>64</v>
      </c>
      <c r="DT4" s="79"/>
      <c r="DU4" s="79"/>
      <c r="DV4" s="79"/>
      <c r="DW4" s="79"/>
      <c r="DX4" s="79"/>
      <c r="DY4" s="79"/>
      <c r="DZ4" s="79"/>
      <c r="EA4" s="79"/>
      <c r="EB4" s="79"/>
      <c r="EC4" s="79"/>
      <c r="ED4" s="79" t="s">
        <v>65</v>
      </c>
      <c r="EE4" s="79"/>
      <c r="EF4" s="79"/>
      <c r="EG4" s="79"/>
      <c r="EH4" s="79"/>
      <c r="EI4" s="79"/>
      <c r="EJ4" s="79"/>
      <c r="EK4" s="79"/>
      <c r="EL4" s="79"/>
      <c r="EM4" s="79"/>
      <c r="EN4" s="79"/>
    </row>
    <row r="5" spans="1:147">
      <c r="A5" s="26" t="s">
        <v>66</v>
      </c>
      <c r="B5" s="29"/>
      <c r="C5" s="29"/>
      <c r="D5" s="29"/>
      <c r="E5" s="29"/>
      <c r="F5" s="29"/>
      <c r="G5" s="29"/>
      <c r="H5" s="30" t="s">
        <v>67</v>
      </c>
      <c r="I5" s="30" t="s">
        <v>68</v>
      </c>
      <c r="J5" s="30" t="s">
        <v>69</v>
      </c>
      <c r="K5" s="30" t="s">
        <v>70</v>
      </c>
      <c r="L5" s="30" t="s">
        <v>71</v>
      </c>
      <c r="M5" s="30" t="s">
        <v>72</v>
      </c>
      <c r="N5" s="30" t="s">
        <v>73</v>
      </c>
      <c r="O5" s="30" t="s">
        <v>74</v>
      </c>
      <c r="P5" s="30" t="s">
        <v>75</v>
      </c>
      <c r="Q5" s="30" t="s">
        <v>76</v>
      </c>
      <c r="R5" s="30" t="s">
        <v>77</v>
      </c>
      <c r="S5" s="30" t="s">
        <v>78</v>
      </c>
      <c r="T5" s="30" t="s">
        <v>79</v>
      </c>
      <c r="U5" s="30" t="s">
        <v>80</v>
      </c>
      <c r="V5" s="30" t="s">
        <v>81</v>
      </c>
      <c r="W5" s="30" t="s">
        <v>82</v>
      </c>
      <c r="X5" s="30" t="s">
        <v>83</v>
      </c>
      <c r="Y5" s="30" t="s">
        <v>84</v>
      </c>
      <c r="Z5" s="30" t="s">
        <v>85</v>
      </c>
      <c r="AA5" s="30" t="s">
        <v>86</v>
      </c>
      <c r="AB5" s="30" t="s">
        <v>87</v>
      </c>
      <c r="AC5" s="30" t="s">
        <v>88</v>
      </c>
      <c r="AD5" s="30" t="s">
        <v>89</v>
      </c>
      <c r="AE5" s="30" t="s">
        <v>90</v>
      </c>
      <c r="AF5" s="30" t="s">
        <v>91</v>
      </c>
      <c r="AG5" s="30" t="s">
        <v>92</v>
      </c>
      <c r="AH5" s="30" t="s">
        <v>93</v>
      </c>
      <c r="AI5" s="30" t="s">
        <v>83</v>
      </c>
      <c r="AJ5" s="30" t="s">
        <v>84</v>
      </c>
      <c r="AK5" s="30" t="s">
        <v>85</v>
      </c>
      <c r="AL5" s="30" t="s">
        <v>86</v>
      </c>
      <c r="AM5" s="30" t="s">
        <v>87</v>
      </c>
      <c r="AN5" s="30" t="s">
        <v>88</v>
      </c>
      <c r="AO5" s="30" t="s">
        <v>89</v>
      </c>
      <c r="AP5" s="30" t="s">
        <v>90</v>
      </c>
      <c r="AQ5" s="30" t="s">
        <v>91</v>
      </c>
      <c r="AR5" s="30" t="s">
        <v>92</v>
      </c>
      <c r="AS5" s="30" t="s">
        <v>94</v>
      </c>
      <c r="AT5" s="30" t="s">
        <v>83</v>
      </c>
      <c r="AU5" s="30" t="s">
        <v>84</v>
      </c>
      <c r="AV5" s="30" t="s">
        <v>85</v>
      </c>
      <c r="AW5" s="30" t="s">
        <v>86</v>
      </c>
      <c r="AX5" s="30" t="s">
        <v>87</v>
      </c>
      <c r="AY5" s="30" t="s">
        <v>88</v>
      </c>
      <c r="AZ5" s="30" t="s">
        <v>89</v>
      </c>
      <c r="BA5" s="30" t="s">
        <v>90</v>
      </c>
      <c r="BB5" s="30" t="s">
        <v>91</v>
      </c>
      <c r="BC5" s="30" t="s">
        <v>92</v>
      </c>
      <c r="BD5" s="30" t="s">
        <v>94</v>
      </c>
      <c r="BE5" s="30" t="s">
        <v>83</v>
      </c>
      <c r="BF5" s="30" t="s">
        <v>84</v>
      </c>
      <c r="BG5" s="30" t="s">
        <v>85</v>
      </c>
      <c r="BH5" s="30" t="s">
        <v>86</v>
      </c>
      <c r="BI5" s="30" t="s">
        <v>87</v>
      </c>
      <c r="BJ5" s="30" t="s">
        <v>88</v>
      </c>
      <c r="BK5" s="30" t="s">
        <v>89</v>
      </c>
      <c r="BL5" s="30" t="s">
        <v>90</v>
      </c>
      <c r="BM5" s="30" t="s">
        <v>91</v>
      </c>
      <c r="BN5" s="30" t="s">
        <v>92</v>
      </c>
      <c r="BO5" s="30" t="s">
        <v>94</v>
      </c>
      <c r="BP5" s="30" t="s">
        <v>83</v>
      </c>
      <c r="BQ5" s="30" t="s">
        <v>84</v>
      </c>
      <c r="BR5" s="30" t="s">
        <v>85</v>
      </c>
      <c r="BS5" s="30" t="s">
        <v>86</v>
      </c>
      <c r="BT5" s="30" t="s">
        <v>87</v>
      </c>
      <c r="BU5" s="30" t="s">
        <v>88</v>
      </c>
      <c r="BV5" s="30" t="s">
        <v>89</v>
      </c>
      <c r="BW5" s="30" t="s">
        <v>90</v>
      </c>
      <c r="BX5" s="30" t="s">
        <v>91</v>
      </c>
      <c r="BY5" s="30" t="s">
        <v>92</v>
      </c>
      <c r="BZ5" s="30" t="s">
        <v>94</v>
      </c>
      <c r="CA5" s="30" t="s">
        <v>83</v>
      </c>
      <c r="CB5" s="30" t="s">
        <v>84</v>
      </c>
      <c r="CC5" s="30" t="s">
        <v>85</v>
      </c>
      <c r="CD5" s="30" t="s">
        <v>86</v>
      </c>
      <c r="CE5" s="30" t="s">
        <v>87</v>
      </c>
      <c r="CF5" s="30" t="s">
        <v>88</v>
      </c>
      <c r="CG5" s="30" t="s">
        <v>89</v>
      </c>
      <c r="CH5" s="30" t="s">
        <v>90</v>
      </c>
      <c r="CI5" s="30" t="s">
        <v>91</v>
      </c>
      <c r="CJ5" s="30" t="s">
        <v>92</v>
      </c>
      <c r="CK5" s="30" t="s">
        <v>94</v>
      </c>
      <c r="CL5" s="30" t="s">
        <v>83</v>
      </c>
      <c r="CM5" s="30" t="s">
        <v>84</v>
      </c>
      <c r="CN5" s="30" t="s">
        <v>85</v>
      </c>
      <c r="CO5" s="30" t="s">
        <v>86</v>
      </c>
      <c r="CP5" s="30" t="s">
        <v>87</v>
      </c>
      <c r="CQ5" s="30" t="s">
        <v>88</v>
      </c>
      <c r="CR5" s="30" t="s">
        <v>89</v>
      </c>
      <c r="CS5" s="30" t="s">
        <v>90</v>
      </c>
      <c r="CT5" s="30" t="s">
        <v>91</v>
      </c>
      <c r="CU5" s="30" t="s">
        <v>92</v>
      </c>
      <c r="CV5" s="30" t="s">
        <v>94</v>
      </c>
      <c r="CW5" s="30" t="s">
        <v>83</v>
      </c>
      <c r="CX5" s="30" t="s">
        <v>84</v>
      </c>
      <c r="CY5" s="30" t="s">
        <v>85</v>
      </c>
      <c r="CZ5" s="30" t="s">
        <v>86</v>
      </c>
      <c r="DA5" s="30" t="s">
        <v>87</v>
      </c>
      <c r="DB5" s="30" t="s">
        <v>88</v>
      </c>
      <c r="DC5" s="30" t="s">
        <v>89</v>
      </c>
      <c r="DD5" s="30" t="s">
        <v>90</v>
      </c>
      <c r="DE5" s="30" t="s">
        <v>91</v>
      </c>
      <c r="DF5" s="30" t="s">
        <v>92</v>
      </c>
      <c r="DG5" s="30" t="s">
        <v>94</v>
      </c>
      <c r="DH5" s="30" t="s">
        <v>83</v>
      </c>
      <c r="DI5" s="30" t="s">
        <v>84</v>
      </c>
      <c r="DJ5" s="30" t="s">
        <v>85</v>
      </c>
      <c r="DK5" s="30" t="s">
        <v>86</v>
      </c>
      <c r="DL5" s="30" t="s">
        <v>87</v>
      </c>
      <c r="DM5" s="30" t="s">
        <v>88</v>
      </c>
      <c r="DN5" s="30" t="s">
        <v>89</v>
      </c>
      <c r="DO5" s="30" t="s">
        <v>90</v>
      </c>
      <c r="DP5" s="30" t="s">
        <v>91</v>
      </c>
      <c r="DQ5" s="30" t="s">
        <v>92</v>
      </c>
      <c r="DR5" s="30" t="s">
        <v>94</v>
      </c>
      <c r="DS5" s="30" t="s">
        <v>83</v>
      </c>
      <c r="DT5" s="30" t="s">
        <v>84</v>
      </c>
      <c r="DU5" s="30" t="s">
        <v>85</v>
      </c>
      <c r="DV5" s="30" t="s">
        <v>86</v>
      </c>
      <c r="DW5" s="30" t="s">
        <v>87</v>
      </c>
      <c r="DX5" s="30" t="s">
        <v>88</v>
      </c>
      <c r="DY5" s="30" t="s">
        <v>89</v>
      </c>
      <c r="DZ5" s="30" t="s">
        <v>90</v>
      </c>
      <c r="EA5" s="30" t="s">
        <v>91</v>
      </c>
      <c r="EB5" s="30" t="s">
        <v>92</v>
      </c>
      <c r="EC5" s="30" t="s">
        <v>94</v>
      </c>
      <c r="ED5" s="30" t="s">
        <v>83</v>
      </c>
      <c r="EE5" s="30" t="s">
        <v>84</v>
      </c>
      <c r="EF5" s="30" t="s">
        <v>85</v>
      </c>
      <c r="EG5" s="30" t="s">
        <v>86</v>
      </c>
      <c r="EH5" s="30" t="s">
        <v>87</v>
      </c>
      <c r="EI5" s="30" t="s">
        <v>88</v>
      </c>
      <c r="EJ5" s="30" t="s">
        <v>89</v>
      </c>
      <c r="EK5" s="30" t="s">
        <v>90</v>
      </c>
      <c r="EL5" s="30" t="s">
        <v>91</v>
      </c>
      <c r="EM5" s="30" t="s">
        <v>92</v>
      </c>
      <c r="EN5" s="30" t="s">
        <v>94</v>
      </c>
    </row>
    <row r="6" spans="1:147" s="34" customFormat="1">
      <c r="A6" s="26" t="s">
        <v>95</v>
      </c>
      <c r="B6" s="31">
        <f>B7</f>
        <v>2014</v>
      </c>
      <c r="C6" s="31">
        <f t="shared" ref="C6:W6" si="3">C7</f>
        <v>42064</v>
      </c>
      <c r="D6" s="31">
        <f t="shared" si="3"/>
        <v>46</v>
      </c>
      <c r="E6" s="31">
        <f t="shared" si="3"/>
        <v>17</v>
      </c>
      <c r="F6" s="31">
        <f t="shared" si="3"/>
        <v>1</v>
      </c>
      <c r="G6" s="31">
        <f t="shared" si="3"/>
        <v>0</v>
      </c>
      <c r="H6" s="31" t="str">
        <f t="shared" si="3"/>
        <v>宮城県　白石市</v>
      </c>
      <c r="I6" s="31" t="str">
        <f t="shared" si="3"/>
        <v>法適用</v>
      </c>
      <c r="J6" s="31" t="str">
        <f t="shared" si="3"/>
        <v>下水道事業</v>
      </c>
      <c r="K6" s="31" t="str">
        <f t="shared" si="3"/>
        <v>公共下水道</v>
      </c>
      <c r="L6" s="31" t="str">
        <f t="shared" si="3"/>
        <v>Cc2</v>
      </c>
      <c r="M6" s="32" t="str">
        <f t="shared" si="3"/>
        <v>-</v>
      </c>
      <c r="N6" s="32">
        <f t="shared" si="3"/>
        <v>44.95</v>
      </c>
      <c r="O6" s="32">
        <f t="shared" si="3"/>
        <v>65.09</v>
      </c>
      <c r="P6" s="32">
        <f t="shared" si="3"/>
        <v>92.56</v>
      </c>
      <c r="Q6" s="32">
        <f t="shared" si="3"/>
        <v>3132</v>
      </c>
      <c r="R6" s="32">
        <f t="shared" si="3"/>
        <v>36124</v>
      </c>
      <c r="S6" s="32">
        <f t="shared" si="3"/>
        <v>286.48</v>
      </c>
      <c r="T6" s="32">
        <f t="shared" si="3"/>
        <v>126.1</v>
      </c>
      <c r="U6" s="32">
        <f t="shared" si="3"/>
        <v>23357</v>
      </c>
      <c r="V6" s="32">
        <f t="shared" si="3"/>
        <v>9.0399999999999991</v>
      </c>
      <c r="W6" s="32">
        <f t="shared" si="3"/>
        <v>2583.7399999999998</v>
      </c>
      <c r="X6" s="33">
        <f>IF(X7="",NA(),X7)</f>
        <v>99.9</v>
      </c>
      <c r="Y6" s="33">
        <f t="shared" ref="Y6:AG6" si="4">IF(Y7="",NA(),Y7)</f>
        <v>99.62</v>
      </c>
      <c r="Z6" s="33">
        <f t="shared" si="4"/>
        <v>98.35</v>
      </c>
      <c r="AA6" s="33">
        <f t="shared" si="4"/>
        <v>102.74</v>
      </c>
      <c r="AB6" s="33">
        <f t="shared" si="4"/>
        <v>107.11</v>
      </c>
      <c r="AC6" s="33">
        <f t="shared" si="4"/>
        <v>101.22</v>
      </c>
      <c r="AD6" s="33">
        <f t="shared" si="4"/>
        <v>101.09</v>
      </c>
      <c r="AE6" s="33">
        <f t="shared" si="4"/>
        <v>102.83</v>
      </c>
      <c r="AF6" s="33">
        <f t="shared" si="4"/>
        <v>102.73</v>
      </c>
      <c r="AG6" s="33">
        <f t="shared" si="4"/>
        <v>108.56</v>
      </c>
      <c r="AH6" s="32" t="str">
        <f>IF(AH7="","",IF(AH7="-","【-】","【"&amp;SUBSTITUTE(TEXT(AH7,"#,##0.00"),"-","△")&amp;"】"))</f>
        <v>【107.74】</v>
      </c>
      <c r="AI6" s="33">
        <f>IF(AI7="",NA(),AI7)</f>
        <v>17.23</v>
      </c>
      <c r="AJ6" s="33">
        <f t="shared" ref="AJ6:AR6" si="5">IF(AJ7="",NA(),AJ7)</f>
        <v>130.44999999999999</v>
      </c>
      <c r="AK6" s="33">
        <f t="shared" si="5"/>
        <v>125.24</v>
      </c>
      <c r="AL6" s="33">
        <f t="shared" si="5"/>
        <v>121.56</v>
      </c>
      <c r="AM6" s="33">
        <f t="shared" si="5"/>
        <v>118.18</v>
      </c>
      <c r="AN6" s="33">
        <f t="shared" si="5"/>
        <v>202.97</v>
      </c>
      <c r="AO6" s="33">
        <f t="shared" si="5"/>
        <v>174.36</v>
      </c>
      <c r="AP6" s="33">
        <f t="shared" si="5"/>
        <v>146.78</v>
      </c>
      <c r="AQ6" s="33">
        <f t="shared" si="5"/>
        <v>149.66</v>
      </c>
      <c r="AR6" s="33">
        <f t="shared" si="5"/>
        <v>100.32</v>
      </c>
      <c r="AS6" s="32" t="str">
        <f>IF(AS7="","",IF(AS7="-","【-】","【"&amp;SUBSTITUTE(TEXT(AS7,"#,##0.00"),"-","△")&amp;"】"))</f>
        <v>【4.71】</v>
      </c>
      <c r="AT6" s="33">
        <f>IF(AT7="",NA(),AT7)</f>
        <v>140.27000000000001</v>
      </c>
      <c r="AU6" s="33">
        <f t="shared" ref="AU6:BC6" si="6">IF(AU7="",NA(),AU7)</f>
        <v>130.81</v>
      </c>
      <c r="AV6" s="33">
        <f t="shared" si="6"/>
        <v>115.72</v>
      </c>
      <c r="AW6" s="33">
        <f t="shared" si="6"/>
        <v>221.63</v>
      </c>
      <c r="AX6" s="33">
        <f t="shared" si="6"/>
        <v>46.23</v>
      </c>
      <c r="AY6" s="33">
        <f t="shared" si="6"/>
        <v>108.24</v>
      </c>
      <c r="AZ6" s="33">
        <f t="shared" si="6"/>
        <v>118.8</v>
      </c>
      <c r="BA6" s="33">
        <f t="shared" si="6"/>
        <v>151.6</v>
      </c>
      <c r="BB6" s="33">
        <f t="shared" si="6"/>
        <v>246.4</v>
      </c>
      <c r="BC6" s="33">
        <f t="shared" si="6"/>
        <v>49.23</v>
      </c>
      <c r="BD6" s="32" t="str">
        <f>IF(BD7="","",IF(BD7="-","【-】","【"&amp;SUBSTITUTE(TEXT(BD7,"#,##0.00"),"-","△")&amp;"】"))</f>
        <v>【56.46】</v>
      </c>
      <c r="BE6" s="33">
        <f>IF(BE7="",NA(),BE7)</f>
        <v>1392.76</v>
      </c>
      <c r="BF6" s="33">
        <f t="shared" ref="BF6:BN6" si="7">IF(BF7="",NA(),BF7)</f>
        <v>1564.24</v>
      </c>
      <c r="BG6" s="33">
        <f t="shared" si="7"/>
        <v>1406.92</v>
      </c>
      <c r="BH6" s="33">
        <f t="shared" si="7"/>
        <v>1469.5</v>
      </c>
      <c r="BI6" s="33">
        <f t="shared" si="7"/>
        <v>1354.68</v>
      </c>
      <c r="BJ6" s="33">
        <f t="shared" si="7"/>
        <v>1320.98</v>
      </c>
      <c r="BK6" s="33">
        <f t="shared" si="7"/>
        <v>1334.01</v>
      </c>
      <c r="BL6" s="33">
        <f t="shared" si="7"/>
        <v>1273.52</v>
      </c>
      <c r="BM6" s="33">
        <f t="shared" si="7"/>
        <v>1209.95</v>
      </c>
      <c r="BN6" s="33">
        <f t="shared" si="7"/>
        <v>1136.5</v>
      </c>
      <c r="BO6" s="32" t="str">
        <f>IF(BO7="","",IF(BO7="-","【-】","【"&amp;SUBSTITUTE(TEXT(BO7,"#,##0.00"),"-","△")&amp;"】"))</f>
        <v>【776.35】</v>
      </c>
      <c r="BP6" s="33">
        <f>IF(BP7="",NA(),BP7)</f>
        <v>102.6</v>
      </c>
      <c r="BQ6" s="33">
        <f t="shared" ref="BQ6:BY6" si="8">IF(BQ7="",NA(),BQ7)</f>
        <v>102.28</v>
      </c>
      <c r="BR6" s="33">
        <f t="shared" si="8"/>
        <v>100.96</v>
      </c>
      <c r="BS6" s="33">
        <f t="shared" si="8"/>
        <v>110.06</v>
      </c>
      <c r="BT6" s="33">
        <f t="shared" si="8"/>
        <v>111.12</v>
      </c>
      <c r="BU6" s="33">
        <f t="shared" si="8"/>
        <v>68.63</v>
      </c>
      <c r="BV6" s="33">
        <f t="shared" si="8"/>
        <v>67.14</v>
      </c>
      <c r="BW6" s="33">
        <f t="shared" si="8"/>
        <v>67.849999999999994</v>
      </c>
      <c r="BX6" s="33">
        <f t="shared" si="8"/>
        <v>69.48</v>
      </c>
      <c r="BY6" s="33">
        <f t="shared" si="8"/>
        <v>71.650000000000006</v>
      </c>
      <c r="BZ6" s="32" t="str">
        <f>IF(BZ7="","",IF(BZ7="-","【-】","【"&amp;SUBSTITUTE(TEXT(BZ7,"#,##0.00"),"-","△")&amp;"】"))</f>
        <v>【96.57】</v>
      </c>
      <c r="CA6" s="33">
        <f>IF(CA7="",NA(),CA7)</f>
        <v>160.93</v>
      </c>
      <c r="CB6" s="33">
        <f t="shared" ref="CB6:CJ6" si="9">IF(CB7="",NA(),CB7)</f>
        <v>158.88999999999999</v>
      </c>
      <c r="CC6" s="33">
        <f t="shared" si="9"/>
        <v>165.03</v>
      </c>
      <c r="CD6" s="33">
        <f t="shared" si="9"/>
        <v>151.4</v>
      </c>
      <c r="CE6" s="33">
        <f t="shared" si="9"/>
        <v>150</v>
      </c>
      <c r="CF6" s="33">
        <f t="shared" si="9"/>
        <v>222.94</v>
      </c>
      <c r="CG6" s="33">
        <f t="shared" si="9"/>
        <v>224.83</v>
      </c>
      <c r="CH6" s="33">
        <f t="shared" si="9"/>
        <v>224.94</v>
      </c>
      <c r="CI6" s="33">
        <f t="shared" si="9"/>
        <v>220.67</v>
      </c>
      <c r="CJ6" s="33">
        <f t="shared" si="9"/>
        <v>217.82</v>
      </c>
      <c r="CK6" s="32" t="str">
        <f>IF(CK7="","",IF(CK7="-","【-】","【"&amp;SUBSTITUTE(TEXT(CK7,"#,##0.00"),"-","△")&amp;"】"))</f>
        <v>【142.28】</v>
      </c>
      <c r="CL6" s="33" t="str">
        <f>IF(CL7="",NA(),CL7)</f>
        <v>-</v>
      </c>
      <c r="CM6" s="33" t="str">
        <f t="shared" ref="CM6:CU6" si="10">IF(CM7="",NA(),CM7)</f>
        <v>-</v>
      </c>
      <c r="CN6" s="33" t="str">
        <f t="shared" si="10"/>
        <v>-</v>
      </c>
      <c r="CO6" s="33" t="str">
        <f t="shared" si="10"/>
        <v>-</v>
      </c>
      <c r="CP6" s="33" t="str">
        <f t="shared" si="10"/>
        <v>-</v>
      </c>
      <c r="CQ6" s="33">
        <f t="shared" si="10"/>
        <v>157.25</v>
      </c>
      <c r="CR6" s="33">
        <f t="shared" si="10"/>
        <v>181.7</v>
      </c>
      <c r="CS6" s="33">
        <f t="shared" si="10"/>
        <v>178.57</v>
      </c>
      <c r="CT6" s="33">
        <f t="shared" si="10"/>
        <v>151.65</v>
      </c>
      <c r="CU6" s="33">
        <f t="shared" si="10"/>
        <v>149.82</v>
      </c>
      <c r="CV6" s="32" t="str">
        <f>IF(CV7="","",IF(CV7="-","【-】","【"&amp;SUBSTITUTE(TEXT(CV7,"#,##0.00"),"-","△")&amp;"】"))</f>
        <v>【86.58】</v>
      </c>
      <c r="CW6" s="33">
        <f>IF(CW7="",NA(),CW7)</f>
        <v>88.95</v>
      </c>
      <c r="CX6" s="33">
        <f t="shared" ref="CX6:DF6" si="11">IF(CX7="",NA(),CX7)</f>
        <v>91.06</v>
      </c>
      <c r="CY6" s="33">
        <f t="shared" si="11"/>
        <v>91.28</v>
      </c>
      <c r="CZ6" s="33">
        <f t="shared" si="11"/>
        <v>91.47</v>
      </c>
      <c r="DA6" s="33">
        <f t="shared" si="11"/>
        <v>92.79</v>
      </c>
      <c r="DB6" s="33">
        <f t="shared" si="11"/>
        <v>83.69</v>
      </c>
      <c r="DC6" s="33">
        <f t="shared" si="11"/>
        <v>83.76</v>
      </c>
      <c r="DD6" s="33">
        <f t="shared" si="11"/>
        <v>84.12</v>
      </c>
      <c r="DE6" s="33">
        <f t="shared" si="11"/>
        <v>84.41</v>
      </c>
      <c r="DF6" s="33">
        <f t="shared" si="11"/>
        <v>84.2</v>
      </c>
      <c r="DG6" s="32" t="str">
        <f>IF(DG7="","",IF(DG7="-","【-】","【"&amp;SUBSTITUTE(TEXT(DG7,"#,##0.00"),"-","△")&amp;"】"))</f>
        <v>【94.57】</v>
      </c>
      <c r="DH6" s="33">
        <f>IF(DH7="",NA(),DH7)</f>
        <v>5.65</v>
      </c>
      <c r="DI6" s="33">
        <f t="shared" ref="DI6:DQ6" si="12">IF(DI7="",NA(),DI7)</f>
        <v>6.99</v>
      </c>
      <c r="DJ6" s="33">
        <f t="shared" si="12"/>
        <v>8.01</v>
      </c>
      <c r="DK6" s="33">
        <f t="shared" si="12"/>
        <v>9.39</v>
      </c>
      <c r="DL6" s="33">
        <f t="shared" si="12"/>
        <v>16.93</v>
      </c>
      <c r="DM6" s="33">
        <f t="shared" si="12"/>
        <v>10.42</v>
      </c>
      <c r="DN6" s="33">
        <f t="shared" si="12"/>
        <v>11.9</v>
      </c>
      <c r="DO6" s="33">
        <f t="shared" si="12"/>
        <v>10.46</v>
      </c>
      <c r="DP6" s="33">
        <f t="shared" si="12"/>
        <v>11.39</v>
      </c>
      <c r="DQ6" s="33">
        <f t="shared" si="12"/>
        <v>21.28</v>
      </c>
      <c r="DR6" s="32" t="str">
        <f>IF(DR7="","",IF(DR7="-","【-】","【"&amp;SUBSTITUTE(TEXT(DR7,"#,##0.00"),"-","△")&amp;"】"))</f>
        <v>【36.27】</v>
      </c>
      <c r="DS6" s="32">
        <f>IF(DS7="",NA(),DS7)</f>
        <v>0</v>
      </c>
      <c r="DT6" s="32">
        <f t="shared" ref="DT6:EB6" si="13">IF(DT7="",NA(),DT7)</f>
        <v>0</v>
      </c>
      <c r="DU6" s="32">
        <f t="shared" si="13"/>
        <v>0</v>
      </c>
      <c r="DV6" s="32">
        <f t="shared" si="13"/>
        <v>0</v>
      </c>
      <c r="DW6" s="32">
        <f t="shared" si="13"/>
        <v>0</v>
      </c>
      <c r="DX6" s="32">
        <f t="shared" si="13"/>
        <v>0</v>
      </c>
      <c r="DY6" s="32">
        <f t="shared" si="13"/>
        <v>0</v>
      </c>
      <c r="DZ6" s="33">
        <f t="shared" si="13"/>
        <v>0.66</v>
      </c>
      <c r="EA6" s="33">
        <f t="shared" si="13"/>
        <v>0.78</v>
      </c>
      <c r="EB6" s="32">
        <f t="shared" si="13"/>
        <v>0</v>
      </c>
      <c r="EC6" s="32" t="str">
        <f>IF(EC7="","",IF(EC7="-","【-】","【"&amp;SUBSTITUTE(TEXT(EC7,"#,##0.00"),"-","△")&amp;"】"))</f>
        <v>【4.35】</v>
      </c>
      <c r="ED6" s="32">
        <f>IF(ED7="",NA(),ED7)</f>
        <v>0</v>
      </c>
      <c r="EE6" s="32">
        <f t="shared" ref="EE6:EM6" si="14">IF(EE7="",NA(),EE7)</f>
        <v>0</v>
      </c>
      <c r="EF6" s="32">
        <f t="shared" si="14"/>
        <v>0</v>
      </c>
      <c r="EG6" s="32">
        <f t="shared" si="14"/>
        <v>0</v>
      </c>
      <c r="EH6" s="32">
        <f t="shared" si="14"/>
        <v>0</v>
      </c>
      <c r="EI6" s="33">
        <f t="shared" si="14"/>
        <v>0.02</v>
      </c>
      <c r="EJ6" s="33">
        <f t="shared" si="14"/>
        <v>0.01</v>
      </c>
      <c r="EK6" s="33">
        <f t="shared" si="14"/>
        <v>0.1</v>
      </c>
      <c r="EL6" s="33">
        <f t="shared" si="14"/>
        <v>7.0000000000000007E-2</v>
      </c>
      <c r="EM6" s="33">
        <f t="shared" si="14"/>
        <v>0.04</v>
      </c>
      <c r="EN6" s="32" t="str">
        <f>IF(EN7="","",IF(EN7="-","【-】","【"&amp;SUBSTITUTE(TEXT(EN7,"#,##0.00"),"-","△")&amp;"】"))</f>
        <v>【0.17】</v>
      </c>
    </row>
    <row r="7" spans="1:147" s="34" customFormat="1">
      <c r="A7" s="26"/>
      <c r="B7" s="35">
        <v>2014</v>
      </c>
      <c r="C7" s="35">
        <v>42064</v>
      </c>
      <c r="D7" s="35">
        <v>46</v>
      </c>
      <c r="E7" s="35">
        <v>17</v>
      </c>
      <c r="F7" s="35">
        <v>1</v>
      </c>
      <c r="G7" s="35">
        <v>0</v>
      </c>
      <c r="H7" s="35" t="s">
        <v>96</v>
      </c>
      <c r="I7" s="35" t="s">
        <v>97</v>
      </c>
      <c r="J7" s="35" t="s">
        <v>98</v>
      </c>
      <c r="K7" s="35" t="s">
        <v>99</v>
      </c>
      <c r="L7" s="35" t="s">
        <v>100</v>
      </c>
      <c r="M7" s="36" t="s">
        <v>101</v>
      </c>
      <c r="N7" s="36">
        <v>44.95</v>
      </c>
      <c r="O7" s="36">
        <v>65.09</v>
      </c>
      <c r="P7" s="36">
        <v>92.56</v>
      </c>
      <c r="Q7" s="36">
        <v>3132</v>
      </c>
      <c r="R7" s="36">
        <v>36124</v>
      </c>
      <c r="S7" s="36">
        <v>286.48</v>
      </c>
      <c r="T7" s="36">
        <v>126.1</v>
      </c>
      <c r="U7" s="36">
        <v>23357</v>
      </c>
      <c r="V7" s="36">
        <v>9.0399999999999991</v>
      </c>
      <c r="W7" s="36">
        <v>2583.7399999999998</v>
      </c>
      <c r="X7" s="36">
        <v>99.9</v>
      </c>
      <c r="Y7" s="36">
        <v>99.62</v>
      </c>
      <c r="Z7" s="36">
        <v>98.35</v>
      </c>
      <c r="AA7" s="36">
        <v>102.74</v>
      </c>
      <c r="AB7" s="36">
        <v>107.11</v>
      </c>
      <c r="AC7" s="36">
        <v>101.22</v>
      </c>
      <c r="AD7" s="36">
        <v>101.09</v>
      </c>
      <c r="AE7" s="36">
        <v>102.83</v>
      </c>
      <c r="AF7" s="36">
        <v>102.73</v>
      </c>
      <c r="AG7" s="36">
        <v>108.56</v>
      </c>
      <c r="AH7" s="36">
        <v>107.74</v>
      </c>
      <c r="AI7" s="36">
        <v>17.23</v>
      </c>
      <c r="AJ7" s="36">
        <v>130.44999999999999</v>
      </c>
      <c r="AK7" s="36">
        <v>125.24</v>
      </c>
      <c r="AL7" s="36">
        <v>121.56</v>
      </c>
      <c r="AM7" s="36">
        <v>118.18</v>
      </c>
      <c r="AN7" s="36">
        <v>202.97</v>
      </c>
      <c r="AO7" s="36">
        <v>174.36</v>
      </c>
      <c r="AP7" s="36">
        <v>146.78</v>
      </c>
      <c r="AQ7" s="36">
        <v>149.66</v>
      </c>
      <c r="AR7" s="36">
        <v>100.32</v>
      </c>
      <c r="AS7" s="36">
        <v>4.71</v>
      </c>
      <c r="AT7" s="36">
        <v>140.27000000000001</v>
      </c>
      <c r="AU7" s="36">
        <v>130.81</v>
      </c>
      <c r="AV7" s="36">
        <v>115.72</v>
      </c>
      <c r="AW7" s="36">
        <v>221.63</v>
      </c>
      <c r="AX7" s="36">
        <v>46.23</v>
      </c>
      <c r="AY7" s="36">
        <v>108.24</v>
      </c>
      <c r="AZ7" s="36">
        <v>118.8</v>
      </c>
      <c r="BA7" s="36">
        <v>151.6</v>
      </c>
      <c r="BB7" s="36">
        <v>246.4</v>
      </c>
      <c r="BC7" s="36">
        <v>49.23</v>
      </c>
      <c r="BD7" s="36">
        <v>56.46</v>
      </c>
      <c r="BE7" s="36">
        <v>1392.76</v>
      </c>
      <c r="BF7" s="36">
        <v>1564.24</v>
      </c>
      <c r="BG7" s="36">
        <v>1406.92</v>
      </c>
      <c r="BH7" s="36">
        <v>1469.5</v>
      </c>
      <c r="BI7" s="36">
        <v>1354.68</v>
      </c>
      <c r="BJ7" s="36">
        <v>1320.98</v>
      </c>
      <c r="BK7" s="36">
        <v>1334.01</v>
      </c>
      <c r="BL7" s="36">
        <v>1273.52</v>
      </c>
      <c r="BM7" s="36">
        <v>1209.95</v>
      </c>
      <c r="BN7" s="36">
        <v>1136.5</v>
      </c>
      <c r="BO7" s="36">
        <v>776.35</v>
      </c>
      <c r="BP7" s="36">
        <v>102.6</v>
      </c>
      <c r="BQ7" s="36">
        <v>102.28</v>
      </c>
      <c r="BR7" s="36">
        <v>100.96</v>
      </c>
      <c r="BS7" s="36">
        <v>110.06</v>
      </c>
      <c r="BT7" s="36">
        <v>111.12</v>
      </c>
      <c r="BU7" s="36">
        <v>68.63</v>
      </c>
      <c r="BV7" s="36">
        <v>67.14</v>
      </c>
      <c r="BW7" s="36">
        <v>67.849999999999994</v>
      </c>
      <c r="BX7" s="36">
        <v>69.48</v>
      </c>
      <c r="BY7" s="36">
        <v>71.650000000000006</v>
      </c>
      <c r="BZ7" s="36">
        <v>96.57</v>
      </c>
      <c r="CA7" s="36">
        <v>160.93</v>
      </c>
      <c r="CB7" s="36">
        <v>158.88999999999999</v>
      </c>
      <c r="CC7" s="36">
        <v>165.03</v>
      </c>
      <c r="CD7" s="36">
        <v>151.4</v>
      </c>
      <c r="CE7" s="36">
        <v>150</v>
      </c>
      <c r="CF7" s="36">
        <v>222.94</v>
      </c>
      <c r="CG7" s="36">
        <v>224.83</v>
      </c>
      <c r="CH7" s="36">
        <v>224.94</v>
      </c>
      <c r="CI7" s="36">
        <v>220.67</v>
      </c>
      <c r="CJ7" s="36">
        <v>217.82</v>
      </c>
      <c r="CK7" s="36">
        <v>142.28</v>
      </c>
      <c r="CL7" s="36" t="s">
        <v>101</v>
      </c>
      <c r="CM7" s="36" t="s">
        <v>101</v>
      </c>
      <c r="CN7" s="36" t="s">
        <v>101</v>
      </c>
      <c r="CO7" s="36" t="s">
        <v>101</v>
      </c>
      <c r="CP7" s="36" t="s">
        <v>101</v>
      </c>
      <c r="CQ7" s="36">
        <v>157.25</v>
      </c>
      <c r="CR7" s="36">
        <v>181.7</v>
      </c>
      <c r="CS7" s="36">
        <v>178.57</v>
      </c>
      <c r="CT7" s="36">
        <v>151.65</v>
      </c>
      <c r="CU7" s="36">
        <v>149.82</v>
      </c>
      <c r="CV7" s="36">
        <v>86.58</v>
      </c>
      <c r="CW7" s="36">
        <v>88.95</v>
      </c>
      <c r="CX7" s="36">
        <v>91.06</v>
      </c>
      <c r="CY7" s="36">
        <v>91.28</v>
      </c>
      <c r="CZ7" s="36">
        <v>91.47</v>
      </c>
      <c r="DA7" s="36">
        <v>92.79</v>
      </c>
      <c r="DB7" s="36">
        <v>83.69</v>
      </c>
      <c r="DC7" s="36">
        <v>83.76</v>
      </c>
      <c r="DD7" s="36">
        <v>84.12</v>
      </c>
      <c r="DE7" s="36">
        <v>84.41</v>
      </c>
      <c r="DF7" s="36">
        <v>84.2</v>
      </c>
      <c r="DG7" s="36">
        <v>94.57</v>
      </c>
      <c r="DH7" s="36">
        <v>5.65</v>
      </c>
      <c r="DI7" s="36">
        <v>6.99</v>
      </c>
      <c r="DJ7" s="36">
        <v>8.01</v>
      </c>
      <c r="DK7" s="36">
        <v>9.39</v>
      </c>
      <c r="DL7" s="36">
        <v>16.93</v>
      </c>
      <c r="DM7" s="36">
        <v>10.42</v>
      </c>
      <c r="DN7" s="36">
        <v>11.9</v>
      </c>
      <c r="DO7" s="36">
        <v>10.46</v>
      </c>
      <c r="DP7" s="36">
        <v>11.39</v>
      </c>
      <c r="DQ7" s="36">
        <v>21.28</v>
      </c>
      <c r="DR7" s="36">
        <v>36.270000000000003</v>
      </c>
      <c r="DS7" s="36">
        <v>0</v>
      </c>
      <c r="DT7" s="36">
        <v>0</v>
      </c>
      <c r="DU7" s="36">
        <v>0</v>
      </c>
      <c r="DV7" s="36">
        <v>0</v>
      </c>
      <c r="DW7" s="36">
        <v>0</v>
      </c>
      <c r="DX7" s="36">
        <v>0</v>
      </c>
      <c r="DY7" s="36">
        <v>0</v>
      </c>
      <c r="DZ7" s="36">
        <v>0.66</v>
      </c>
      <c r="EA7" s="36">
        <v>0.78</v>
      </c>
      <c r="EB7" s="36">
        <v>0</v>
      </c>
      <c r="EC7" s="36">
        <v>4.3499999999999996</v>
      </c>
      <c r="ED7" s="36">
        <v>0</v>
      </c>
      <c r="EE7" s="36">
        <v>0</v>
      </c>
      <c r="EF7" s="36">
        <v>0</v>
      </c>
      <c r="EG7" s="36">
        <v>0</v>
      </c>
      <c r="EH7" s="36">
        <v>0</v>
      </c>
      <c r="EI7" s="36">
        <v>0.02</v>
      </c>
      <c r="EJ7" s="36">
        <v>0.01</v>
      </c>
      <c r="EK7" s="36">
        <v>0.1</v>
      </c>
      <c r="EL7" s="36">
        <v>7.0000000000000007E-2</v>
      </c>
      <c r="EM7" s="36">
        <v>0.04</v>
      </c>
      <c r="EN7" s="36">
        <v>0.17</v>
      </c>
    </row>
    <row r="8" spans="1:147"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37"/>
      <c r="CW8" s="37"/>
      <c r="CX8" s="37"/>
      <c r="CY8" s="37"/>
      <c r="CZ8" s="37"/>
      <c r="DA8" s="37"/>
      <c r="DB8" s="37"/>
      <c r="DC8" s="37"/>
      <c r="DD8" s="37"/>
      <c r="DE8" s="37"/>
      <c r="DF8" s="37"/>
      <c r="DG8" s="37"/>
      <c r="DH8" s="37"/>
      <c r="DI8" s="37"/>
      <c r="DJ8" s="37"/>
      <c r="DK8" s="37"/>
      <c r="DL8" s="37"/>
      <c r="DM8" s="37"/>
      <c r="DN8" s="37"/>
      <c r="DO8" s="37"/>
      <c r="DP8" s="37"/>
      <c r="DQ8" s="37"/>
      <c r="DR8" s="37"/>
      <c r="DS8" s="37"/>
      <c r="DT8" s="37"/>
      <c r="DU8" s="37"/>
      <c r="DV8" s="37"/>
      <c r="DW8" s="37"/>
      <c r="DX8" s="37"/>
      <c r="DY8" s="37"/>
      <c r="DZ8" s="37"/>
      <c r="EA8" s="37"/>
      <c r="EB8" s="37"/>
      <c r="EC8" s="37"/>
      <c r="ED8" s="37"/>
      <c r="EE8" s="37"/>
      <c r="EF8" s="37"/>
      <c r="EG8" s="37"/>
      <c r="EH8" s="37"/>
      <c r="EI8" s="37"/>
      <c r="EJ8" s="37"/>
      <c r="EK8" s="37"/>
      <c r="EL8" s="37"/>
      <c r="EM8" s="37"/>
      <c r="EN8" s="37"/>
      <c r="EO8" s="37"/>
      <c r="EP8" s="37"/>
      <c r="EQ8" s="37"/>
    </row>
    <row r="9" spans="1:147">
      <c r="A9" s="38"/>
      <c r="B9" s="38" t="s">
        <v>102</v>
      </c>
      <c r="C9" s="38" t="s">
        <v>103</v>
      </c>
      <c r="D9" s="38" t="s">
        <v>104</v>
      </c>
      <c r="E9" s="38" t="s">
        <v>105</v>
      </c>
      <c r="F9" s="38" t="s">
        <v>106</v>
      </c>
      <c r="Q9" s="37"/>
      <c r="X9" s="37"/>
      <c r="Y9" s="37"/>
      <c r="Z9" s="37"/>
      <c r="AA9" s="37"/>
      <c r="AB9" s="37"/>
      <c r="AC9" s="37"/>
      <c r="AD9" s="37"/>
      <c r="AE9" s="37"/>
      <c r="AF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V9" s="37"/>
      <c r="CW9" s="37"/>
      <c r="CX9" s="37"/>
      <c r="CY9" s="37"/>
      <c r="CZ9" s="37"/>
      <c r="DA9" s="37"/>
      <c r="DB9" s="37"/>
      <c r="DC9" s="37"/>
      <c r="DD9" s="37"/>
      <c r="DE9" s="37"/>
      <c r="DG9" s="37"/>
      <c r="DH9" s="37"/>
      <c r="DI9" s="37"/>
      <c r="DJ9" s="37"/>
      <c r="DK9" s="37"/>
      <c r="DL9" s="37"/>
      <c r="DM9" s="37"/>
      <c r="DN9" s="37"/>
      <c r="DO9" s="37"/>
      <c r="DP9" s="37"/>
      <c r="DR9" s="37"/>
      <c r="DS9" s="37"/>
      <c r="DT9" s="37"/>
      <c r="DU9" s="37"/>
      <c r="DV9" s="37"/>
      <c r="DW9" s="37"/>
      <c r="DX9" s="37"/>
      <c r="DY9" s="37"/>
      <c r="DZ9" s="37"/>
      <c r="EA9" s="37"/>
      <c r="EC9" s="37"/>
      <c r="ED9" s="37"/>
      <c r="EE9" s="37"/>
      <c r="EF9" s="37"/>
      <c r="EG9" s="37"/>
      <c r="EH9" s="37"/>
      <c r="EI9" s="37"/>
      <c r="EJ9" s="37"/>
      <c r="EK9" s="37"/>
      <c r="EL9" s="37"/>
    </row>
    <row r="10" spans="1:147">
      <c r="A10" s="38" t="s">
        <v>45</v>
      </c>
      <c r="B10" s="39">
        <f>DATEVALUE($B$6-4&amp;"年1月1日")</f>
        <v>40179</v>
      </c>
      <c r="C10" s="39">
        <f>DATEVALUE($B$6-3&amp;"年1月1日")</f>
        <v>40544</v>
      </c>
      <c r="D10" s="39">
        <f>DATEVALUE($B$6-2&amp;"年1月1日")</f>
        <v>40909</v>
      </c>
      <c r="E10" s="39">
        <f>DATEVALUE($B$6-1&amp;"年1月1日")</f>
        <v>41275</v>
      </c>
      <c r="F10" s="39">
        <f>DATEVALUE($B$6&amp;"年1月1日")</f>
        <v>41640</v>
      </c>
    </row>
  </sheetData>
  <mergeCells count="14">
    <mergeCell ref="CW4:DG4"/>
    <mergeCell ref="DH4:DR4"/>
    <mergeCell ref="DS4:EC4"/>
    <mergeCell ref="ED4:EN4"/>
    <mergeCell ref="H3:W4"/>
    <mergeCell ref="X3:DG3"/>
    <mergeCell ref="DH3:EN3"/>
    <mergeCell ref="X4:AH4"/>
    <mergeCell ref="AI4:AS4"/>
    <mergeCell ref="AT4:BD4"/>
    <mergeCell ref="BE4:BO4"/>
    <mergeCell ref="BP4:BZ4"/>
    <mergeCell ref="CA4:CK4"/>
    <mergeCell ref="CL4:CV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法適用_下水道事業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creator>公営企業課</dc:creator>
  <cp:lastModifiedBy>佐久間  詳子</cp:lastModifiedBy>
  <cp:lastPrinted>2016-02-22T08:18:49Z</cp:lastPrinted>
  <dcterms:created xsi:type="dcterms:W3CDTF">2016-01-14T10:23:26Z</dcterms:created>
  <dcterms:modified xsi:type="dcterms:W3CDTF">2016-02-22T08:21:06Z</dcterms:modified>
</cp:coreProperties>
</file>