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290306修正)"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52511"/>
</workbook>
</file>

<file path=xl/calcChain.xml><?xml version="1.0" encoding="utf-8"?>
<calcChain xmlns="http://schemas.openxmlformats.org/spreadsheetml/2006/main">
  <c r="AU88" i="11" l="1"/>
  <c r="AP88" i="11"/>
  <c r="AF88" i="11"/>
  <c r="CR102" i="11" l="1"/>
  <c r="AK74" i="11" l="1"/>
  <c r="V74" i="11"/>
  <c r="AA74" i="11"/>
  <c r="AF74" i="11"/>
  <c r="Q74" i="11"/>
  <c r="V71" i="11"/>
  <c r="AA71" i="11"/>
  <c r="AF71" i="11"/>
  <c r="AK71" i="11"/>
  <c r="Q71" i="11"/>
  <c r="AU63" i="11" l="1"/>
  <c r="AP63" i="11"/>
  <c r="AA32" i="11" l="1"/>
  <c r="AO35"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BE35" i="9"/>
  <c r="C35" i="9"/>
  <c r="CO34" i="9"/>
  <c r="BW34" i="9"/>
  <c r="BW35" i="9" s="1"/>
  <c r="BW36" i="9" s="1"/>
  <c r="BW37" i="9" s="1"/>
  <c r="BW38" i="9" s="1"/>
  <c r="BW39" i="9" s="1"/>
  <c r="BW40" i="9" s="1"/>
  <c r="BW41" i="9" s="1"/>
  <c r="BW42" i="9" s="1"/>
  <c r="BW43" i="9" s="1"/>
  <c r="BE34" i="9"/>
  <c r="C34" i="9"/>
  <c r="U34" i="9" s="1"/>
  <c r="U35" i="9" s="1"/>
  <c r="U36" i="9" s="1"/>
  <c r="AM34" i="9" l="1"/>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<sst xmlns="http://schemas.openxmlformats.org/spreadsheetml/2006/main" count="1016" uniqueCount="544">
  <si>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</si>
  <si>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</si>
  <si>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</si>
  <si>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</si>
  <si>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</si>
  <si>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</si>
  <si>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</si>
  <si>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</si>
  <si>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</si>
  <si>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</si>
  <si>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</si>
  <si>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</si>
  <si>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</si>
  <si>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</si>
  <si>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</si>
  <si>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</si>
  <si>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</si>
  <si>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</si>
  <si>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</si>
  <si>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</si>
  <si>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</si>
  <si>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</si>
  <si>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</si>
  <si>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</si>
  <si>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</si>
  <si>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</si>
  <si>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</si>
  <si>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</si>
  <si>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</si>
  <si>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</si>
  <si>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</si>
  <si>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</si>
  <si>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</si>
  <si>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</si>
  <si>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</si>
  <si>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</si>
  <si>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</si>
  <si>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</si>
  <si>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</si>
  <si>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</si>
  <si>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</si>
  <si>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</si>
  <si>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</si>
  <si>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</si>
  <si>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</si>
  <si>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</si>
  <si>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</si>
  <si>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</si>
  <si>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</si>
  <si>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</si>
  <si>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</si>
  <si>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</si>
  <si>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</si>
  <si>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</si>
  <si>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</si>
  <si>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</si>
  <si>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</si>
  <si>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</si>
  <si>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</si>
  <si>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</si>
  <si>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</si>
  <si>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</si>
  <si>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</si>
  <si>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</si>
  <si>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</si>
  <si>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</si>
  <si>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</si>
  <si>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</si>
  <si>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</si>
  <si>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</si>
  <si>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</si>
  <si>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</si>
  <si>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</si>
  <si>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</si>
  <si>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</si>
  <si>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</si>
  <si>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</si>
  <si>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</si>
  <si>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</si>
  <si>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</si>
  <si>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</si>
  <si>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</si>
  <si>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</si>
  <si>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</si>
  <si>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</si>
  <si>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</si>
  <si>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</si>
  <si>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</si>
  <si>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</si>
  <si>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</si>
  <si>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</si>
  <si>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</si>
  <si>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</si>
  <si>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</si>
  <si>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</si>
  <si>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</si>
  <si>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</si>
  <si>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</si>
  <si>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</si>
  <si>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</si>
  <si>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</si>
  <si>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</si>
  <si>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</si>
  <si>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</si>
  <si>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</si>
  <si>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</si>
  <si>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</si>
  <si>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</si>
  <si>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</si>
  <si>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</si>
  <si>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</si>
  <si>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</si>
  <si>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</si>
  <si>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</si>
  <si>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</si>
  <si>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</si>
  <si>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</si>
  <si>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</si>
  <si>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</si>
  <si>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</si>
  <si>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</si>
  <si>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</si>
  <si>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</si>
  <si>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</si>
  <si>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</si>
  <si>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</si>
  <si>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</si>
  <si>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</si>
  <si>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</si>
  <si>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</si>
  <si>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</si>
  <si>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</si>
  <si>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</si>
  <si>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</si>
  <si>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</si>
  <si>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</si>
  <si>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</si>
  <si>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</si>
  <si>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</si>
  <si>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</si>
  <si>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</si>
  <si>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</si>
  <si>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</si>
  <si>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</si>
  <si>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</si>
  <si>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</si>
  <si>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</si>
  <si>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</si>
  <si>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</si>
  <si>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</si>
  <si>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</si>
  <si>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</si>
  <si>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</si>
  <si>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</si>
  <si>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</si>
  <si>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</si>
  <si>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</si>
  <si>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</si>
  <si>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</si>
  <si>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</si>
  <si>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</si>
  <si>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</si>
  <si>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</si>
  <si>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</si>
  <si>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</si>
  <si>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</si>
  <si>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</si>
  <si>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</si>
  <si>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</si>
  <si>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</si>
  <si>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</si>
  <si>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</si>
  <si>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</si>
  <si>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</si>
  <si>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</si>
  <si>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</si>
  <si>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</si>
  <si>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</si>
  <si>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</si>
  <si>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</si>
  <si>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</si>
  <si>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</si>
  <si>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</si>
  <si>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</si>
  <si>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</si>
  <si>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</si>
  <si>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</si>
  <si>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</si>
  <si>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</si>
  <si>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</si>
  <si>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宮城県白石市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</si>
  <si>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</si>
  <si>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</si>
  <si>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</si>
  <si>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</si>
  <si>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</si>
  <si>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</si>
  <si>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</si>
  <si>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</si>
  <si>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</si>
  <si>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</si>
  <si>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</si>
  <si>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</si>
  <si>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</si>
  <si>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</si>
  <si>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</si>
  <si>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</si>
  <si>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</si>
  <si>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</si>
  <si>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</si>
  <si>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</si>
  <si>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</si>
  <si>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</si>
  <si>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</si>
  <si>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</si>
  <si>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</si>
  <si>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</si>
  <si>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</si>
  <si>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</si>
  <si>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</si>
  <si>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</si>
  <si>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</si>
  <si>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</si>
  <si>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</si>
  <si>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</si>
  <si>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</si>
  <si>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</si>
  <si>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</si>
  <si>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</si>
  <si>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</si>
  <si>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</si>
  <si>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</si>
  <si>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</si>
  <si>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</si>
  <si>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</si>
  <si>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</si>
  <si>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</si>
  <si>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</si>
  <si>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</si>
  <si>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</si>
  <si>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</si>
  <si>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</si>
  <si>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</si>
  <si>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</si>
  <si>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</si>
  <si>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</si>
  <si>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</si>
  <si>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</si>
  <si>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</si>
  <si>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</si>
  <si>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</si>
  <si>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</si>
  <si>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</si>
  <si>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</si>
  <si>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</si>
  <si>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</si>
  <si>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</si>
  <si>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</si>
  <si>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</si>
  <si>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</si>
  <si>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</si>
  <si>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</si>
  <si>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</si>
  <si>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</si>
  <si>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</si>
  <si>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</si>
  <si>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</si>
  <si>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</si>
  <si>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</si>
  <si>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</si>
  <si>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</si>
  <si>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</si>
  <si>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</si>
  <si>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</si>
  <si>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</si>
  <si>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</si>
  <si>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</si>
  <si>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</si>
  <si>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</si>
  <si>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</si>
  <si>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</si>
  <si>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</si>
  <si>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</si>
  <si>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</si>
  <si>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</si>
  <si>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</si>
  <si>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</si>
  <si>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</si>
  <si>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</si>
  <si>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</si>
  <si>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</si>
  <si>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</si>
  <si>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</si>
  <si>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</si>
  <si>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</si>
  <si>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</si>
  <si>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</si>
  <si>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</si>
  <si>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</si>
  <si>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</si>
  <si>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</si>
  <si>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</si>
  <si>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</si>
  <si>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</si>
  <si>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</si>
  <si>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</si>
  <si>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</si>
  <si>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</si>
  <si>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</si>
  <si>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</si>
  <si>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</si>
  <si>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</si>
  <si>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</si>
  <si>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</si>
  <si>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</si>
  <si>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</si>
  <si>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</si>
  <si>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</si>
  <si>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</si>
  <si>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</si>
  <si>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</si>
  <si>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</si>
  <si>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</si>
  <si>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</si>
  <si>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</si>
  <si>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</si>
  <si>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</si>
  <si>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</si>
  <si>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</si>
  <si>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</si>
  <si>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</si>
  <si>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</si>
  <si>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</si>
  <si>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</si>
  <si>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</si>
  <si>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</si>
  <si>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</si>
  <si>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</si>
  <si>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宮城県白石市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</si>
  <si>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</si>
  <si>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</si>
  <si>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</si>
  <si>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</si>
  <si>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</si>
  <si>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</si>
  <si>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</si>
  <si>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</si>
  <si>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</si>
  <si>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</si>
  <si>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</si>
  <si>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</si>
  <si>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</si>
  <si>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</si>
  <si>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</si>
  <si>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</si>
  <si>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</si>
  <si>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</si>
  <si>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</si>
  <si>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</si>
  <si>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</si>
  <si>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</si>
  <si>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</si>
  <si>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</si>
  <si>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</si>
  <si>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</si>
  <si>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</si>
  <si>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</si>
  <si>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</si>
  <si>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</si>
  <si>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</si>
  <si>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</si>
  <si>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</si>
  <si>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</si>
  <si>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</si>
  <si>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</si>
  <si>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白石市水道事業会計</t>
    <phoneticPr fontId="5"/>
  </si>
  <si>
    <t>法適用企業</t>
    <phoneticPr fontId="5"/>
  </si>
  <si>
    <t>白石市下水道事業会計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</si>
  <si>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</si>
  <si>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</si>
  <si>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</si>
  <si>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</si>
  <si>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</si>
  <si>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</si>
  <si>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</si>
  <si>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</si>
  <si>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</si>
  <si>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</si>
  <si>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</si>
  <si>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</si>
  <si>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</si>
  <si>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</si>
  <si>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</si>
  <si>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</si>
  <si>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</si>
  <si>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</si>
  <si>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</si>
  <si>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</si>
  <si>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</si>
  <si>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</si>
  <si>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</si>
  <si>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</si>
  <si>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</si>
  <si>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</si>
  <si>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</si>
  <si>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</si>
  <si>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</si>
  <si>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</si>
  <si>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</si>
  <si>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</si>
  <si>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</si>
  <si>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</si>
  <si>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</si>
  <si>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</si>
  <si>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</si>
  <si>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</si>
  <si>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</si>
  <si>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</si>
  <si>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</si>
  <si>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</si>
  <si>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</si>
  <si>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</si>
  <si>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</si>
  <si>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</si>
  <si>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</si>
  <si>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</si>
  <si>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</si>
  <si>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</si>
  <si>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</si>
  <si>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</si>
  <si>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</si>
  <si>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</si>
  <si>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白石市下水道事業会計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</si>
  <si>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</si>
  <si>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</si>
  <si>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</si>
  <si>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</si>
  <si>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</si>
  <si>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</si>
  <si>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</si>
  <si>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</si>
  <si>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</si>
  <si>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</si>
  <si>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</si>
  <si>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</si>
  <si>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</si>
  <si>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</si>
  <si>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</si>
  <si>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</si>
  <si>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</si>
  <si>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</si>
  <si>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</si>
  <si>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</si>
  <si>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</si>
  <si>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</si>
  <si>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</si>
  <si>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</si>
  <si>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</si>
  <si>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t>
    <phoneticPr fontId="5"/>
  </si>
  <si>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</si>
  <si>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</si>
  <si>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</si>
  <si>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</si>
  <si>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</si>
  <si>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</si>
  <si>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</si>
  <si>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</si>
  <si>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</si>
  <si>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</si>
  <si>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</si>
  <si>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</si>
  <si>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</si>
  <si>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</si>
  <si>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</si>
  <si>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</si>
  <si>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</si>
  <si>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</si>
  <si>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</si>
  <si>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</si>
  <si>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</si>
  <si>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</si>
  <si>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</si>
  <si>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</si>
  <si>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</si>
  <si>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</si>
  <si>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</si>
  <si>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</si>
  <si>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</si>
  <si>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</si>
  <si>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</si>
  <si>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</si>
  <si>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</si>
  <si>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</si>
  <si>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</si>
  <si>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</si>
  <si>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</si>
  <si>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</si>
  <si>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</si>
  <si>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</si>
  <si>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</si>
  <si>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</si>
  <si>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</si>
  <si>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</si>
  <si>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</si>
  <si>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</si>
  <si>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</si>
  <si>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</si>
  <si>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</si>
  <si>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</si>
  <si>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</si>
  <si>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</si>
  <si>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</si>
  <si>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</si>
  <si>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</si>
  <si>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</si>
  <si>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</si>
  <si>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</si>
  <si>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</si>
  <si>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</si>
  <si>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2.22</t>
  </si>
  <si>
    <t>▲ 0.37</t>
  </si>
  <si>
    <t>▲ 5.83</t>
  </si>
  <si>
    <t>白石市水道事業会計</t>
  </si>
  <si>
    <t>一般会計</t>
  </si>
  <si>
    <t>国民健康保険特別会計</t>
  </si>
  <si>
    <t>介護保険特別会計</t>
  </si>
  <si>
    <t>白石市下水道事業会計</t>
  </si>
  <si>
    <t>後期高齢者医療特別会計</t>
  </si>
  <si>
    <t>その他会計（赤字）</t>
  </si>
  <si>
    <t>その他会計（黒字）</t>
  </si>
  <si>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</si>
  <si>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</si>
  <si>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</si>
  <si>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</si>
  <si>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うち一般会計</t>
    <rPh sb="2" eb="4">
      <t>イッパン</t>
    </rPh>
    <rPh sb="4" eb="6">
      <t>カイケイ</t>
    </rPh>
    <phoneticPr fontId="2"/>
  </si>
  <si>
    <t>うち宮城県後期高齢者医療事業会計</t>
    <rPh sb="2" eb="5">
      <t>ミヤギケン</t>
    </rPh>
    <rPh sb="5" eb="7">
      <t>コウキ</t>
    </rPh>
    <rPh sb="7" eb="9">
      <t>コウレイ</t>
    </rPh>
    <rPh sb="9" eb="10">
      <t>シャ</t>
    </rPh>
    <rPh sb="10" eb="12">
      <t>イリョウ</t>
    </rPh>
    <rPh sb="12" eb="14">
      <t>ジギョウ</t>
    </rPh>
    <rPh sb="14" eb="16">
      <t>カイケイ</t>
    </rPh>
    <phoneticPr fontId="2"/>
  </si>
  <si>
    <t>白石市外二町組合</t>
    <rPh sb="0" eb="3">
      <t>シロイシシ</t>
    </rPh>
    <rPh sb="3" eb="4">
      <t>ホカ</t>
    </rPh>
    <rPh sb="4" eb="6">
      <t>ニチョウ</t>
    </rPh>
    <rPh sb="6" eb="8">
      <t>クミアイ</t>
    </rPh>
    <phoneticPr fontId="2"/>
  </si>
  <si>
    <t>うち公立綜合刈田病院事業会計</t>
    <rPh sb="2" eb="4">
      <t>コウリツ</t>
    </rPh>
    <rPh sb="4" eb="6">
      <t>ソウゴウ</t>
    </rPh>
    <rPh sb="6" eb="8">
      <t>カッタ</t>
    </rPh>
    <rPh sb="8" eb="10">
      <t>ビョウイン</t>
    </rPh>
    <rPh sb="10" eb="12">
      <t>ジギョウ</t>
    </rPh>
    <rPh sb="12" eb="14">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</si>
  <si>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</si>
  <si>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t>
    <phoneticPr fontId="2"/>
  </si>
  <si>
    <t>-</t>
    <phoneticPr fontId="2"/>
  </si>
  <si>
    <t>-</t>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</si>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</sst>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77" fontId="26" fillId="0" borderId="137" xfId="30" quotePrefix="1"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77" fontId="26" fillId="0" borderId="117" xfId="30" quotePrefix="1"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81768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26815</c:v>
                </c:pt>
                <c:pt idx="1">
                  <c:v>25872</c:v>
                </c:pt>
                <c:pt idx="2">
                  <c:v>40542</c:v>
                </c:pt>
                <c:pt idx="3">
                  <c:v>52888</c:v>
                </c:pt>
                <c:pt idx="4">
                  <c:v>75759</c:v>
                </c:pt>
              </c:numCache>
            </c:numRef>
          </c:val>
          <c:smooth val="0"/>
        </c:ser>
        <c:dLbls>
          <c:showLegendKey val="0"/>
          <c:showVal val="0"/>
          <c:showCatName val="0"/>
          <c:showSerName val="0"/>
          <c:showPercent val="0"/>
          <c:showBubbleSize val="0"/>
        </c:dLbls>
        <c:marker val="1"/>
        <c:smooth val="0"/>
        <c:axId val="353833328"/>
        <c:axId val="353833720"/>
      </c:lineChart>
      <c:catAx>
        <c:axId val="3538333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3833720"/>
        <c:crosses val="autoZero"/>
        <c:auto val="1"/>
        <c:lblAlgn val="ctr"/>
        <c:lblOffset val="100"/>
        <c:tickLblSkip val="1"/>
        <c:tickMarkSkip val="1"/>
        <c:noMultiLvlLbl val="0"/>
      </c:catAx>
      <c:valAx>
        <c:axId val="35383372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38333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7.88</c:v>
                </c:pt>
                <c:pt idx="1">
                  <c:v>8.4600000000000009</c:v>
                </c:pt>
                <c:pt idx="2">
                  <c:v>6.91</c:v>
                </c:pt>
                <c:pt idx="3">
                  <c:v>5.01</c:v>
                </c:pt>
                <c:pt idx="4">
                  <c:v>4.38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16.829999999999998</c:v>
                </c:pt>
                <c:pt idx="1">
                  <c:v>24.09</c:v>
                </c:pt>
                <c:pt idx="2">
                  <c:v>29.52</c:v>
                </c:pt>
                <c:pt idx="3">
                  <c:v>29.52</c:v>
                </c:pt>
                <c:pt idx="4">
                  <c:v>29.26</c:v>
                </c:pt>
              </c:numCache>
            </c:numRef>
          </c:val>
        </c:ser>
        <c:dLbls>
          <c:showLegendKey val="0"/>
          <c:showVal val="0"/>
          <c:showCatName val="0"/>
          <c:showSerName val="0"/>
          <c:showPercent val="0"/>
          <c:showBubbleSize val="0"/>
        </c:dLbls>
        <c:gapWidth val="250"/>
        <c:overlap val="100"/>
        <c:axId val="353837248"/>
        <c:axId val="3538352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-2.2200000000000002</c:v>
                </c:pt>
                <c:pt idx="1">
                  <c:v>3.48</c:v>
                </c:pt>
                <c:pt idx="2">
                  <c:v>-0.37</c:v>
                </c:pt>
                <c:pt idx="3">
                  <c:v>-5.83</c:v>
                </c:pt>
                <c:pt idx="4">
                  <c:v>3.35</c:v>
                </c:pt>
              </c:numCache>
            </c:numRef>
          </c:val>
          <c:smooth val="0"/>
        </c:ser>
        <c:dLbls>
          <c:showLegendKey val="0"/>
          <c:showVal val="0"/>
          <c:showCatName val="0"/>
          <c:showSerName val="0"/>
          <c:showPercent val="0"/>
          <c:showBubbleSize val="0"/>
        </c:dLbls>
        <c:marker val="1"/>
        <c:smooth val="0"/>
        <c:axId val="353837248"/>
        <c:axId val="353835288"/>
      </c:lineChart>
      <c:catAx>
        <c:axId val="353837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53835288"/>
        <c:crosses val="autoZero"/>
        <c:auto val="1"/>
        <c:lblAlgn val="ctr"/>
        <c:lblOffset val="100"/>
        <c:tickLblSkip val="1"/>
        <c:tickMarkSkip val="1"/>
        <c:noMultiLvlLbl val="0"/>
      </c:catAx>
      <c:valAx>
        <c:axId val="353835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3837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0.11</c:v>
                </c:pt>
                <c:pt idx="2">
                  <c:v>#N/A</c:v>
                </c:pt>
                <c:pt idx="3">
                  <c:v>0.15</c:v>
                </c:pt>
                <c:pt idx="4">
                  <c:v>#N/A</c:v>
                </c:pt>
                <c:pt idx="5">
                  <c:v>0.09</c:v>
                </c:pt>
                <c:pt idx="6">
                  <c:v>#N/A</c:v>
                </c:pt>
                <c:pt idx="7">
                  <c:v>0.22</c:v>
                </c:pt>
                <c:pt idx="8">
                  <c:v>#N/A</c:v>
                </c:pt>
                <c:pt idx="9">
                  <c:v>0.11</c:v>
                </c:pt>
              </c:numCache>
            </c:numRef>
          </c:val>
        </c:ser>
        <c:ser>
          <c:idx val="5"/>
          <c:order val="5"/>
          <c:tx>
            <c:strRef>
              <c:f>データシート!$A$32</c:f>
              <c:strCache>
                <c:ptCount val="1"/>
                <c:pt idx="0">
                  <c:v>白石市下水道事業会計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1.8</c:v>
                </c:pt>
                <c:pt idx="2">
                  <c:v>#N/A</c:v>
                </c:pt>
                <c:pt idx="3">
                  <c:v>1.1200000000000001</c:v>
                </c:pt>
                <c:pt idx="4">
                  <c:v>#N/A</c:v>
                </c:pt>
                <c:pt idx="5">
                  <c:v>2.33</c:v>
                </c:pt>
                <c:pt idx="6">
                  <c:v>#N/A</c:v>
                </c:pt>
                <c:pt idx="7">
                  <c:v>0.88</c:v>
                </c:pt>
                <c:pt idx="8">
                  <c:v>#N/A</c:v>
                </c:pt>
                <c:pt idx="9">
                  <c:v>0.85</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1.99</c:v>
                </c:pt>
                <c:pt idx="2">
                  <c:v>#N/A</c:v>
                </c:pt>
                <c:pt idx="3">
                  <c:v>0.79</c:v>
                </c:pt>
                <c:pt idx="4">
                  <c:v>#N/A</c:v>
                </c:pt>
                <c:pt idx="5">
                  <c:v>0.95</c:v>
                </c:pt>
                <c:pt idx="6">
                  <c:v>#N/A</c:v>
                </c:pt>
                <c:pt idx="7">
                  <c:v>0.87</c:v>
                </c:pt>
                <c:pt idx="8">
                  <c:v>#N/A</c:v>
                </c:pt>
                <c:pt idx="9">
                  <c:v>1.47</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2.9</c:v>
                </c:pt>
                <c:pt idx="2">
                  <c:v>#N/A</c:v>
                </c:pt>
                <c:pt idx="3">
                  <c:v>3.91</c:v>
                </c:pt>
                <c:pt idx="4">
                  <c:v>#N/A</c:v>
                </c:pt>
                <c:pt idx="5">
                  <c:v>3.58</c:v>
                </c:pt>
                <c:pt idx="6">
                  <c:v>#N/A</c:v>
                </c:pt>
                <c:pt idx="7">
                  <c:v>2.6</c:v>
                </c:pt>
                <c:pt idx="8">
                  <c:v>#N/A</c:v>
                </c:pt>
                <c:pt idx="9">
                  <c:v>3.92</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7.87</c:v>
                </c:pt>
                <c:pt idx="2">
                  <c:v>#N/A</c:v>
                </c:pt>
                <c:pt idx="3">
                  <c:v>8.4600000000000009</c:v>
                </c:pt>
                <c:pt idx="4">
                  <c:v>#N/A</c:v>
                </c:pt>
                <c:pt idx="5">
                  <c:v>6.91</c:v>
                </c:pt>
                <c:pt idx="6">
                  <c:v>#N/A</c:v>
                </c:pt>
                <c:pt idx="7">
                  <c:v>5</c:v>
                </c:pt>
                <c:pt idx="8">
                  <c:v>#N/A</c:v>
                </c:pt>
                <c:pt idx="9">
                  <c:v>4.37</c:v>
                </c:pt>
              </c:numCache>
            </c:numRef>
          </c:val>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6.24</c:v>
                </c:pt>
                <c:pt idx="2">
                  <c:v>#N/A</c:v>
                </c:pt>
                <c:pt idx="3">
                  <c:v>6.61</c:v>
                </c:pt>
                <c:pt idx="4">
                  <c:v>#N/A</c:v>
                </c:pt>
                <c:pt idx="5">
                  <c:v>7.08</c:v>
                </c:pt>
                <c:pt idx="6">
                  <c:v>#N/A</c:v>
                </c:pt>
                <c:pt idx="7">
                  <c:v>7.82</c:v>
                </c:pt>
                <c:pt idx="8">
                  <c:v>#N/A</c:v>
                </c:pt>
                <c:pt idx="9">
                  <c:v>9.07</c:v>
                </c:pt>
              </c:numCache>
            </c:numRef>
          </c:val>
        </c:ser>
        <c:dLbls>
          <c:showLegendKey val="0"/>
          <c:showVal val="0"/>
          <c:showCatName val="0"/>
          <c:showSerName val="0"/>
          <c:showPercent val="0"/>
          <c:showBubbleSize val="0"/>
        </c:dLbls>
        <c:gapWidth val="150"/>
        <c:overlap val="100"/>
        <c:axId val="353830192"/>
        <c:axId val="353832544"/>
      </c:barChart>
      <c:catAx>
        <c:axId val="353830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3832544"/>
        <c:crosses val="autoZero"/>
        <c:auto val="1"/>
        <c:lblAlgn val="ctr"/>
        <c:lblOffset val="100"/>
        <c:tickLblSkip val="1"/>
        <c:tickMarkSkip val="1"/>
        <c:noMultiLvlLbl val="0"/>
      </c:catAx>
      <c:valAx>
        <c:axId val="3538325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38301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1704</c:v>
                </c:pt>
                <c:pt idx="5">
                  <c:v>1655</c:v>
                </c:pt>
                <c:pt idx="8">
                  <c:v>1597</c:v>
                </c:pt>
                <c:pt idx="11">
                  <c:v>1569</c:v>
                </c:pt>
                <c:pt idx="14">
                  <c:v>1496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c:v>
                </c:pt>
                <c:pt idx="3">
                  <c:v>1</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590</c:v>
                </c:pt>
                <c:pt idx="3">
                  <c:v>522</c:v>
                </c:pt>
                <c:pt idx="6">
                  <c:v>513</c:v>
                </c:pt>
                <c:pt idx="9">
                  <c:v>477</c:v>
                </c:pt>
                <c:pt idx="12">
                  <c:v>457</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328</c:v>
                </c:pt>
                <c:pt idx="3">
                  <c:v>299</c:v>
                </c:pt>
                <c:pt idx="6">
                  <c:v>330</c:v>
                </c:pt>
                <c:pt idx="9">
                  <c:v>344</c:v>
                </c:pt>
                <c:pt idx="12">
                  <c:v>394</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1575</c:v>
                </c:pt>
                <c:pt idx="3">
                  <c:v>1366</c:v>
                </c:pt>
                <c:pt idx="6">
                  <c:v>1215</c:v>
                </c:pt>
                <c:pt idx="9">
                  <c:v>1269</c:v>
                </c:pt>
                <c:pt idx="12">
                  <c:v>1276</c:v>
                </c:pt>
              </c:numCache>
            </c:numRef>
          </c:val>
        </c:ser>
        <c:dLbls>
          <c:showLegendKey val="0"/>
          <c:showVal val="0"/>
          <c:showCatName val="0"/>
          <c:showSerName val="0"/>
          <c:showPercent val="0"/>
          <c:showBubbleSize val="0"/>
        </c:dLbls>
        <c:gapWidth val="100"/>
        <c:overlap val="100"/>
        <c:axId val="353836072"/>
        <c:axId val="3538329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790</c:v>
                </c:pt>
                <c:pt idx="2">
                  <c:v>#N/A</c:v>
                </c:pt>
                <c:pt idx="3">
                  <c:v>#N/A</c:v>
                </c:pt>
                <c:pt idx="4">
                  <c:v>533</c:v>
                </c:pt>
                <c:pt idx="5">
                  <c:v>#N/A</c:v>
                </c:pt>
                <c:pt idx="6">
                  <c:v>#N/A</c:v>
                </c:pt>
                <c:pt idx="7">
                  <c:v>461</c:v>
                </c:pt>
                <c:pt idx="8">
                  <c:v>#N/A</c:v>
                </c:pt>
                <c:pt idx="9">
                  <c:v>#N/A</c:v>
                </c:pt>
                <c:pt idx="10">
                  <c:v>521</c:v>
                </c:pt>
                <c:pt idx="11">
                  <c:v>#N/A</c:v>
                </c:pt>
                <c:pt idx="12">
                  <c:v>#N/A</c:v>
                </c:pt>
                <c:pt idx="13">
                  <c:v>631</c:v>
                </c:pt>
                <c:pt idx="14">
                  <c:v>#N/A</c:v>
                </c:pt>
              </c:numCache>
            </c:numRef>
          </c:val>
          <c:smooth val="0"/>
        </c:ser>
        <c:dLbls>
          <c:showLegendKey val="0"/>
          <c:showVal val="0"/>
          <c:showCatName val="0"/>
          <c:showSerName val="0"/>
          <c:showPercent val="0"/>
          <c:showBubbleSize val="0"/>
        </c:dLbls>
        <c:marker val="1"/>
        <c:smooth val="0"/>
        <c:axId val="353836072"/>
        <c:axId val="353832936"/>
      </c:lineChart>
      <c:catAx>
        <c:axId val="3538360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3832936"/>
        <c:crosses val="autoZero"/>
        <c:auto val="1"/>
        <c:lblAlgn val="ctr"/>
        <c:lblOffset val="100"/>
        <c:tickLblSkip val="1"/>
        <c:tickMarkSkip val="1"/>
        <c:noMultiLvlLbl val="0"/>
      </c:catAx>
      <c:valAx>
        <c:axId val="3538329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38360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17685</c:v>
                </c:pt>
                <c:pt idx="5">
                  <c:v>17111</c:v>
                </c:pt>
                <c:pt idx="8">
                  <c:v>17285</c:v>
                </c:pt>
                <c:pt idx="11">
                  <c:v>17990</c:v>
                </c:pt>
                <c:pt idx="14">
                  <c:v>16502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1757</c:v>
                </c:pt>
                <c:pt idx="5">
                  <c:v>1721</c:v>
                </c:pt>
                <c:pt idx="8">
                  <c:v>1629</c:v>
                </c:pt>
                <c:pt idx="11">
                  <c:v>1486</c:v>
                </c:pt>
                <c:pt idx="14">
                  <c:v>1256</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7269</c:v>
                </c:pt>
                <c:pt idx="5">
                  <c:v>8138</c:v>
                </c:pt>
                <c:pt idx="8">
                  <c:v>9051</c:v>
                </c:pt>
                <c:pt idx="11">
                  <c:v>9250</c:v>
                </c:pt>
                <c:pt idx="14">
                  <c:v>8649</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7</c:v>
                </c:pt>
                <c:pt idx="3">
                  <c:v>2</c:v>
                </c:pt>
                <c:pt idx="6">
                  <c:v>3</c:v>
                </c:pt>
                <c:pt idx="9">
                  <c:v>3</c:v>
                </c:pt>
                <c:pt idx="12">
                  <c:v>3</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3693</c:v>
                </c:pt>
                <c:pt idx="3">
                  <c:v>3645</c:v>
                </c:pt>
                <c:pt idx="6">
                  <c:v>3502</c:v>
                </c:pt>
                <c:pt idx="9">
                  <c:v>3243</c:v>
                </c:pt>
                <c:pt idx="12">
                  <c:v>3011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6155</c:v>
                </c:pt>
                <c:pt idx="3">
                  <c:v>5600</c:v>
                </c:pt>
                <c:pt idx="6">
                  <c:v>5231</c:v>
                </c:pt>
                <c:pt idx="9">
                  <c:v>5000</c:v>
                </c:pt>
                <c:pt idx="12">
                  <c:v>5418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6601</c:v>
                </c:pt>
                <c:pt idx="3">
                  <c:v>5975</c:v>
                </c:pt>
                <c:pt idx="6">
                  <c:v>5764</c:v>
                </c:pt>
                <c:pt idx="9">
                  <c:v>6031</c:v>
                </c:pt>
                <c:pt idx="12">
                  <c:v>6387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10859</c:v>
                </c:pt>
                <c:pt idx="3">
                  <c:v>10461</c:v>
                </c:pt>
                <c:pt idx="6">
                  <c:v>10473</c:v>
                </c:pt>
                <c:pt idx="9">
                  <c:v>10285</c:v>
                </c:pt>
                <c:pt idx="12">
                  <c:v>10861</c:v>
                </c:pt>
              </c:numCache>
            </c:numRef>
          </c:val>
        </c:ser>
        <c:dLbls>
          <c:showLegendKey val="0"/>
          <c:showVal val="0"/>
          <c:showCatName val="0"/>
          <c:showSerName val="0"/>
          <c:showPercent val="0"/>
          <c:showBubbleSize val="0"/>
        </c:dLbls>
        <c:gapWidth val="100"/>
        <c:overlap val="100"/>
        <c:axId val="353831368"/>
        <c:axId val="3609636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603</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353831368"/>
        <c:axId val="360963640"/>
      </c:lineChart>
      <c:catAx>
        <c:axId val="353831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60963640"/>
        <c:crosses val="autoZero"/>
        <c:auto val="1"/>
        <c:lblAlgn val="ctr"/>
        <c:lblOffset val="100"/>
        <c:tickLblSkip val="1"/>
        <c:tickMarkSkip val="1"/>
        <c:noMultiLvlLbl val="0"/>
      </c:catAx>
      <c:valAx>
        <c:axId val="3609636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3831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組合等が起こした地方債の元利償還金に対する負担金が減少したものの、公営企業債の元利償還金及び元利償還金が増加したことなどから、前年度より増加となった。今後、算入公債費等が減少する見込みであるため、公営企業債の元利償還金に対する繰入金及び組合等が起こした地方債の元利償還金等に対する負担金等が増加しないよう、各企業会計等についても白石市行財政改革推進計画に基づき、経常経費の削減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一般会計等に係る地方債の現在高、公営企業債等繰入見込額及び組合等負担等見込額が増加し、充当可能基金等が減少したことから、将来負担比率の分子は、前年度より増加となった。今後も公営企業債等繰入見込額及び組合等負担等見込額は高い水準で推移し、充当可能財源等の減少が傾向にあることから、将来負担比率の分子の増加が想定さ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35,593
35,429
286.48
19,772,826
19,271,874
415,484
9,493,874
10,860,537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6.6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46/67</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上昇し、０．４６となった。これは、臨時財政対策債償還費、高齢者保健福祉費の増などに伴い分母となる基準財政需要額が増加したものの、地方消費税交付金や個人市民税などの増などに伴い分子となる基準財政収入額も増加したためである。</a:t>
          </a:r>
        </a:p>
        <a:p>
          <a:r>
            <a:rPr kumimoji="1" lang="ja-JP" altLang="en-US" sz="1300">
              <a:latin typeface="ＭＳ Ｐゴシック"/>
            </a:rPr>
            <a:t>　前年度よりも数値は改善されたが、類似団体内の平均値を下回っており、依然として財政基盤は弱い。そのため、歳出の徹底的な見直しを実施するとともに、徴収業務の強化に取り組み、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44</xdr:row>
      <xdr:rowOff>144992</xdr:rowOff>
    </xdr:to>
    <xdr:cxnSp macro="">
      <xdr:nvCxnSpPr>
        <xdr:cNvPr id="63" name="直線コネクタ 62"/>
        <xdr:cNvCxnSpPr/>
      </xdr:nvCxnSpPr>
      <xdr:spPr>
        <a:xfrm flipV="1">
          <a:off x="4953000" y="622088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65617</xdr:rowOff>
    </xdr:from>
    <xdr:to>
      <xdr:col>7</xdr:col>
      <xdr:colOff>152400</xdr:colOff>
      <xdr:row>42</xdr:row>
      <xdr:rowOff>85725</xdr:rowOff>
    </xdr:to>
    <xdr:cxnSp macro="">
      <xdr:nvCxnSpPr>
        <xdr:cNvPr id="68" name="直線コネクタ 67"/>
        <xdr:cNvCxnSpPr/>
      </xdr:nvCxnSpPr>
      <xdr:spPr>
        <a:xfrm flipV="1">
          <a:off x="4114800" y="72665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21819</xdr:rowOff>
    </xdr:from>
    <xdr:ext cx="762000" cy="259045"/>
    <xdr:sp macro="" textlink="">
      <xdr:nvSpPr>
        <xdr:cNvPr id="69" name="財政力平均値テキスト"/>
        <xdr:cNvSpPr txBox="1"/>
      </xdr:nvSpPr>
      <xdr:spPr>
        <a:xfrm>
          <a:off x="5041900" y="68798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0.55</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5292</xdr:rowOff>
    </xdr:from>
    <xdr:to>
      <xdr:col>7</xdr:col>
      <xdr:colOff>203200</xdr:colOff>
      <xdr:row>41</xdr:row>
      <xdr:rowOff>106892</xdr:rowOff>
    </xdr:to>
    <xdr:sp macro="" textlink="">
      <xdr:nvSpPr>
        <xdr:cNvPr id="70" name="フローチャート : 判断 69"/>
        <xdr:cNvSpPr/>
      </xdr:nvSpPr>
      <xdr:spPr>
        <a:xfrm>
          <a:off x="49022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85725</xdr:rowOff>
    </xdr:from>
    <xdr:to>
      <xdr:col>6</xdr:col>
      <xdr:colOff>0</xdr:colOff>
      <xdr:row>42</xdr:row>
      <xdr:rowOff>125942</xdr:rowOff>
    </xdr:to>
    <xdr:cxnSp macro="">
      <xdr:nvCxnSpPr>
        <xdr:cNvPr id="71" name="直線コネクタ 70"/>
        <xdr:cNvCxnSpPr/>
      </xdr:nvCxnSpPr>
      <xdr:spPr>
        <a:xfrm flipV="1">
          <a:off x="3225800" y="72866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30285</xdr:rowOff>
    </xdr:from>
    <xdr:ext cx="736600" cy="259045"/>
    <xdr:sp macro="" textlink="">
      <xdr:nvSpPr>
        <xdr:cNvPr id="73" name="テキスト ボックス 72"/>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125942</xdr:rowOff>
    </xdr:from>
    <xdr:to>
      <xdr:col>4</xdr:col>
      <xdr:colOff>482600</xdr:colOff>
      <xdr:row>42</xdr:row>
      <xdr:rowOff>125942</xdr:rowOff>
    </xdr:to>
    <xdr:cxnSp macro="">
      <xdr:nvCxnSpPr>
        <xdr:cNvPr id="74" name="直線コネクタ 73"/>
        <xdr:cNvCxnSpPr/>
      </xdr:nvCxnSpPr>
      <xdr:spPr>
        <a:xfrm>
          <a:off x="2336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30285</xdr:rowOff>
    </xdr:from>
    <xdr:ext cx="762000" cy="259045"/>
    <xdr:sp macro="" textlink="">
      <xdr:nvSpPr>
        <xdr:cNvPr id="76" name="テキスト ボックス 75"/>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105833</xdr:rowOff>
    </xdr:from>
    <xdr:to>
      <xdr:col>3</xdr:col>
      <xdr:colOff>279400</xdr:colOff>
      <xdr:row>42</xdr:row>
      <xdr:rowOff>125942</xdr:rowOff>
    </xdr:to>
    <xdr:cxnSp macro="">
      <xdr:nvCxnSpPr>
        <xdr:cNvPr id="77" name="直線コネクタ 76"/>
        <xdr:cNvCxnSpPr/>
      </xdr:nvCxnSpPr>
      <xdr:spPr>
        <a:xfrm>
          <a:off x="1447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9" name="テキスト ボックス 78"/>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42</xdr:row>
      <xdr:rowOff>14817</xdr:rowOff>
    </xdr:from>
    <xdr:to>
      <xdr:col>7</xdr:col>
      <xdr:colOff>203200</xdr:colOff>
      <xdr:row>42</xdr:row>
      <xdr:rowOff>116417</xdr:rowOff>
    </xdr:to>
    <xdr:sp macro="" textlink="">
      <xdr:nvSpPr>
        <xdr:cNvPr id="87" name="円/楕円 86"/>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158344</xdr:rowOff>
    </xdr:from>
    <xdr:ext cx="762000" cy="259045"/>
    <xdr:sp macro="" textlink="">
      <xdr:nvSpPr>
        <xdr:cNvPr id="88" name="財政力該当値テキスト"/>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0.46</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34925</xdr:rowOff>
    </xdr:from>
    <xdr:to>
      <xdr:col>6</xdr:col>
      <xdr:colOff>50800</xdr:colOff>
      <xdr:row>42</xdr:row>
      <xdr:rowOff>136525</xdr:rowOff>
    </xdr:to>
    <xdr:sp macro="" textlink="">
      <xdr:nvSpPr>
        <xdr:cNvPr id="89" name="円/楕円 88"/>
        <xdr:cNvSpPr/>
      </xdr:nvSpPr>
      <xdr:spPr>
        <a:xfrm>
          <a:off x="4064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146702</xdr:rowOff>
    </xdr:from>
    <xdr:ext cx="736600" cy="259045"/>
    <xdr:sp macro="" textlink="">
      <xdr:nvSpPr>
        <xdr:cNvPr id="90" name="テキスト ボックス 89"/>
        <xdr:cNvSpPr txBox="1"/>
      </xdr:nvSpPr>
      <xdr:spPr>
        <a:xfrm>
          <a:off x="3733800" y="7004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0.45</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75142</xdr:rowOff>
    </xdr:from>
    <xdr:to>
      <xdr:col>4</xdr:col>
      <xdr:colOff>533400</xdr:colOff>
      <xdr:row>43</xdr:row>
      <xdr:rowOff>5292</xdr:rowOff>
    </xdr:to>
    <xdr:sp macro="" textlink="">
      <xdr:nvSpPr>
        <xdr:cNvPr id="91" name="円/楕円 90"/>
        <xdr:cNvSpPr/>
      </xdr:nvSpPr>
      <xdr:spPr>
        <a:xfrm>
          <a:off x="3175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15469</xdr:rowOff>
    </xdr:from>
    <xdr:ext cx="762000" cy="259045"/>
    <xdr:sp macro="" textlink="">
      <xdr:nvSpPr>
        <xdr:cNvPr id="92" name="テキスト ボックス 91"/>
        <xdr:cNvSpPr txBox="1"/>
      </xdr:nvSpPr>
      <xdr:spPr>
        <a:xfrm>
          <a:off x="2844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75142</xdr:rowOff>
    </xdr:from>
    <xdr:to>
      <xdr:col>3</xdr:col>
      <xdr:colOff>330200</xdr:colOff>
      <xdr:row>43</xdr:row>
      <xdr:rowOff>5292</xdr:rowOff>
    </xdr:to>
    <xdr:sp macro="" textlink="">
      <xdr:nvSpPr>
        <xdr:cNvPr id="93" name="円/楕円 92"/>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15469</xdr:rowOff>
    </xdr:from>
    <xdr:ext cx="762000" cy="259045"/>
    <xdr:sp macro="" textlink="">
      <xdr:nvSpPr>
        <xdr:cNvPr id="94" name="テキスト ボックス 93"/>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55033</xdr:rowOff>
    </xdr:from>
    <xdr:to>
      <xdr:col>2</xdr:col>
      <xdr:colOff>127000</xdr:colOff>
      <xdr:row>42</xdr:row>
      <xdr:rowOff>156633</xdr:rowOff>
    </xdr:to>
    <xdr:sp macro="" textlink="">
      <xdr:nvSpPr>
        <xdr:cNvPr id="95" name="円/楕円 94"/>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166810</xdr:rowOff>
    </xdr:from>
    <xdr:ext cx="762000" cy="259045"/>
    <xdr:sp macro="" textlink="">
      <xdr:nvSpPr>
        <xdr:cNvPr id="96" name="テキスト ボックス 95"/>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0.44</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35/67</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baseline="0">
              <a:latin typeface="ＭＳ Ｐゴシック"/>
            </a:rPr>
            <a:t>　</a:t>
          </a:r>
          <a:r>
            <a:rPr kumimoji="1" lang="ja-JP" altLang="en-US" sz="1200">
              <a:latin typeface="ＭＳ Ｐゴシック"/>
            </a:rPr>
            <a:t>前年度より、６．０％減少し、８９．６％となった。これは、前年度は取り崩しを行わなかった都市整備基金を取り崩し、下水道事業会計補助金へ充当したことにより、経常的経費に充当した一般財源が大きく減少したことが主な要因である。</a:t>
          </a:r>
          <a:endParaRPr kumimoji="1" lang="en-US" altLang="ja-JP" sz="1200">
            <a:latin typeface="ＭＳ Ｐゴシック"/>
          </a:endParaRPr>
        </a:p>
        <a:p>
          <a:r>
            <a:rPr kumimoji="1" lang="ja-JP" altLang="en-US" sz="1200">
              <a:latin typeface="ＭＳ Ｐゴシック"/>
            </a:rPr>
            <a:t>　</a:t>
          </a:r>
          <a:r>
            <a:rPr kumimoji="1" lang="ja-JP" altLang="ja-JP" sz="1200">
              <a:solidFill>
                <a:schemeClr val="dk1"/>
              </a:solidFill>
              <a:effectLst/>
              <a:latin typeface="+mn-lt"/>
              <a:ea typeface="+mn-ea"/>
              <a:cs typeface="+mn-cs"/>
            </a:rPr>
            <a:t>前年度よりも数値は改善されたが</a:t>
          </a:r>
          <a:r>
            <a:rPr kumimoji="1" lang="ja-JP" altLang="en-US" sz="1200">
              <a:solidFill>
                <a:schemeClr val="dk1"/>
              </a:solidFill>
              <a:effectLst/>
              <a:latin typeface="+mn-lt"/>
              <a:ea typeface="+mn-ea"/>
              <a:cs typeface="+mn-cs"/>
            </a:rPr>
            <a:t>、</a:t>
          </a:r>
          <a:r>
            <a:rPr kumimoji="1" lang="ja-JP" altLang="en-US" sz="1200">
              <a:latin typeface="ＭＳ Ｐゴシック"/>
            </a:rPr>
            <a:t>類似団体平均を上回っており、依然として硬直的な財政状況が続いている。そのため、市税等の徴収業務の強化に取り組むとともに、すべての事務事業の優先度を厳しく点検し、優先度の低い事務事業については、計画的に廃止・縮小を進め、経常経費の削減に努め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132504</xdr:rowOff>
    </xdr:from>
    <xdr:to>
      <xdr:col>7</xdr:col>
      <xdr:colOff>152400</xdr:colOff>
      <xdr:row>67</xdr:row>
      <xdr:rowOff>116205</xdr:rowOff>
    </xdr:to>
    <xdr:cxnSp macro="">
      <xdr:nvCxnSpPr>
        <xdr:cNvPr id="126" name="直線コネクタ 125"/>
        <xdr:cNvCxnSpPr/>
      </xdr:nvCxnSpPr>
      <xdr:spPr>
        <a:xfrm flipV="1">
          <a:off x="4953000" y="10248054"/>
          <a:ext cx="0" cy="1355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88282</xdr:rowOff>
    </xdr:from>
    <xdr:ext cx="762000" cy="259045"/>
    <xdr:sp macro="" textlink="">
      <xdr:nvSpPr>
        <xdr:cNvPr id="127" name="財政構造の弾力性最小値テキスト"/>
        <xdr:cNvSpPr txBox="1"/>
      </xdr:nvSpPr>
      <xdr:spPr>
        <a:xfrm>
          <a:off x="5041900" y="11575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100.1</a:t>
          </a:r>
          <a:endParaRPr kumimoji="1" lang="ja-JP" altLang="en-US" sz="1000" b="1">
            <a:latin typeface="ＭＳ Ｐゴシック"/>
          </a:endParaRPr>
        </a:p>
      </xdr:txBody>
    </xdr:sp>
    <xdr:clientData/>
  </xdr:oneCellAnchor>
  <xdr:twoCellAnchor>
    <xdr:from>
      <xdr:col>7</xdr:col>
      <xdr:colOff>63500</xdr:colOff>
      <xdr:row>67</xdr:row>
      <xdr:rowOff>116205</xdr:rowOff>
    </xdr:from>
    <xdr:to>
      <xdr:col>7</xdr:col>
      <xdr:colOff>241300</xdr:colOff>
      <xdr:row>67</xdr:row>
      <xdr:rowOff>116205</xdr:rowOff>
    </xdr:to>
    <xdr:cxnSp macro="">
      <xdr:nvCxnSpPr>
        <xdr:cNvPr id="128" name="直線コネクタ 127"/>
        <xdr:cNvCxnSpPr/>
      </xdr:nvCxnSpPr>
      <xdr:spPr>
        <a:xfrm>
          <a:off x="4864100" y="1160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47431</xdr:rowOff>
    </xdr:from>
    <xdr:ext cx="762000" cy="259045"/>
    <xdr:sp macro="" textlink="">
      <xdr:nvSpPr>
        <xdr:cNvPr id="129" name="財政構造の弾力性最大値テキスト"/>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66.4</a:t>
          </a:r>
          <a:endParaRPr kumimoji="1" lang="ja-JP" altLang="en-US" sz="1000" b="1">
            <a:latin typeface="ＭＳ Ｐゴシック"/>
          </a:endParaRPr>
        </a:p>
      </xdr:txBody>
    </xdr:sp>
    <xdr:clientData/>
  </xdr:oneCellAnchor>
  <xdr:twoCellAnchor>
    <xdr:from>
      <xdr:col>7</xdr:col>
      <xdr:colOff>63500</xdr:colOff>
      <xdr:row>59</xdr:row>
      <xdr:rowOff>132504</xdr:rowOff>
    </xdr:from>
    <xdr:to>
      <xdr:col>7</xdr:col>
      <xdr:colOff>241300</xdr:colOff>
      <xdr:row>59</xdr:row>
      <xdr:rowOff>132504</xdr:rowOff>
    </xdr:to>
    <xdr:cxnSp macro="">
      <xdr:nvCxnSpPr>
        <xdr:cNvPr id="130" name="直線コネクタ 129"/>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36830</xdr:rowOff>
    </xdr:from>
    <xdr:to>
      <xdr:col>7</xdr:col>
      <xdr:colOff>152400</xdr:colOff>
      <xdr:row>66</xdr:row>
      <xdr:rowOff>106680</xdr:rowOff>
    </xdr:to>
    <xdr:cxnSp macro="">
      <xdr:nvCxnSpPr>
        <xdr:cNvPr id="131" name="直線コネクタ 130"/>
        <xdr:cNvCxnSpPr/>
      </xdr:nvCxnSpPr>
      <xdr:spPr>
        <a:xfrm flipV="1">
          <a:off x="4114800" y="1118108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121725</xdr:rowOff>
    </xdr:from>
    <xdr:ext cx="762000" cy="259045"/>
    <xdr:sp macro="" textlink="">
      <xdr:nvSpPr>
        <xdr:cNvPr id="132" name="財政構造の弾力性平均値テキスト"/>
        <xdr:cNvSpPr txBox="1"/>
      </xdr:nvSpPr>
      <xdr:spPr>
        <a:xfrm>
          <a:off x="5041900" y="109230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105198</xdr:rowOff>
    </xdr:from>
    <xdr:to>
      <xdr:col>7</xdr:col>
      <xdr:colOff>203200</xdr:colOff>
      <xdr:row>65</xdr:row>
      <xdr:rowOff>35348</xdr:rowOff>
    </xdr:to>
    <xdr:sp macro="" textlink="">
      <xdr:nvSpPr>
        <xdr:cNvPr id="133" name="フローチャート : 判断 132"/>
        <xdr:cNvSpPr/>
      </xdr:nvSpPr>
      <xdr:spPr>
        <a:xfrm>
          <a:off x="4902200" y="1107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147955</xdr:rowOff>
    </xdr:from>
    <xdr:to>
      <xdr:col>6</xdr:col>
      <xdr:colOff>0</xdr:colOff>
      <xdr:row>66</xdr:row>
      <xdr:rowOff>106680</xdr:rowOff>
    </xdr:to>
    <xdr:cxnSp macro="">
      <xdr:nvCxnSpPr>
        <xdr:cNvPr id="134" name="直線コネクタ 133"/>
        <xdr:cNvCxnSpPr/>
      </xdr:nvCxnSpPr>
      <xdr:spPr>
        <a:xfrm>
          <a:off x="3225800" y="11120755"/>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65</xdr:row>
      <xdr:rowOff>6138</xdr:rowOff>
    </xdr:from>
    <xdr:to>
      <xdr:col>6</xdr:col>
      <xdr:colOff>50800</xdr:colOff>
      <xdr:row>65</xdr:row>
      <xdr:rowOff>107738</xdr:rowOff>
    </xdr:to>
    <xdr:sp macro="" textlink="">
      <xdr:nvSpPr>
        <xdr:cNvPr id="135" name="フローチャート : 判断 134"/>
        <xdr:cNvSpPr/>
      </xdr:nvSpPr>
      <xdr:spPr>
        <a:xfrm>
          <a:off x="4064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117915</xdr:rowOff>
    </xdr:from>
    <xdr:ext cx="736600" cy="259045"/>
    <xdr:sp macro="" textlink="">
      <xdr:nvSpPr>
        <xdr:cNvPr id="136" name="テキスト ボックス 135"/>
        <xdr:cNvSpPr txBox="1"/>
      </xdr:nvSpPr>
      <xdr:spPr>
        <a:xfrm>
          <a:off x="3733800" y="1091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146473</xdr:rowOff>
    </xdr:from>
    <xdr:to>
      <xdr:col>4</xdr:col>
      <xdr:colOff>482600</xdr:colOff>
      <xdr:row>64</xdr:row>
      <xdr:rowOff>147955</xdr:rowOff>
    </xdr:to>
    <xdr:cxnSp macro="">
      <xdr:nvCxnSpPr>
        <xdr:cNvPr id="137" name="直線コネクタ 136"/>
        <xdr:cNvCxnSpPr/>
      </xdr:nvCxnSpPr>
      <xdr:spPr>
        <a:xfrm>
          <a:off x="2336800" y="10947823"/>
          <a:ext cx="8890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64</xdr:row>
      <xdr:rowOff>121285</xdr:rowOff>
    </xdr:from>
    <xdr:to>
      <xdr:col>4</xdr:col>
      <xdr:colOff>533400</xdr:colOff>
      <xdr:row>65</xdr:row>
      <xdr:rowOff>51435</xdr:rowOff>
    </xdr:to>
    <xdr:sp macro="" textlink="">
      <xdr:nvSpPr>
        <xdr:cNvPr id="138" name="フローチャート : 判断 137"/>
        <xdr:cNvSpPr/>
      </xdr:nvSpPr>
      <xdr:spPr>
        <a:xfrm>
          <a:off x="3175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36212</xdr:rowOff>
    </xdr:from>
    <xdr:ext cx="762000" cy="259045"/>
    <xdr:sp macro="" textlink="">
      <xdr:nvSpPr>
        <xdr:cNvPr id="139" name="テキスト ボックス 138"/>
        <xdr:cNvSpPr txBox="1"/>
      </xdr:nvSpPr>
      <xdr:spPr>
        <a:xfrm>
          <a:off x="2844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146473</xdr:rowOff>
    </xdr:from>
    <xdr:to>
      <xdr:col>3</xdr:col>
      <xdr:colOff>279400</xdr:colOff>
      <xdr:row>64</xdr:row>
      <xdr:rowOff>51435</xdr:rowOff>
    </xdr:to>
    <xdr:cxnSp macro="">
      <xdr:nvCxnSpPr>
        <xdr:cNvPr id="140" name="直線コネクタ 139"/>
        <xdr:cNvCxnSpPr/>
      </xdr:nvCxnSpPr>
      <xdr:spPr>
        <a:xfrm flipV="1">
          <a:off x="1447800" y="10947823"/>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64</xdr:row>
      <xdr:rowOff>157480</xdr:rowOff>
    </xdr:from>
    <xdr:to>
      <xdr:col>3</xdr:col>
      <xdr:colOff>330200</xdr:colOff>
      <xdr:row>65</xdr:row>
      <xdr:rowOff>87630</xdr:rowOff>
    </xdr:to>
    <xdr:sp macro="" textlink="">
      <xdr:nvSpPr>
        <xdr:cNvPr id="141" name="フローチャート : 判断 140"/>
        <xdr:cNvSpPr/>
      </xdr:nvSpPr>
      <xdr:spPr>
        <a:xfrm>
          <a:off x="2286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72407</xdr:rowOff>
    </xdr:from>
    <xdr:ext cx="762000" cy="259045"/>
    <xdr:sp macro="" textlink="">
      <xdr:nvSpPr>
        <xdr:cNvPr id="142" name="テキスト ボックス 141"/>
        <xdr:cNvSpPr txBox="1"/>
      </xdr:nvSpPr>
      <xdr:spPr>
        <a:xfrm>
          <a:off x="1955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64</xdr:row>
      <xdr:rowOff>133350</xdr:rowOff>
    </xdr:from>
    <xdr:to>
      <xdr:col>2</xdr:col>
      <xdr:colOff>127000</xdr:colOff>
      <xdr:row>65</xdr:row>
      <xdr:rowOff>63500</xdr:rowOff>
    </xdr:to>
    <xdr:sp macro="" textlink="">
      <xdr:nvSpPr>
        <xdr:cNvPr id="143" name="フローチャート : 判断 142"/>
        <xdr:cNvSpPr/>
      </xdr:nvSpPr>
      <xdr:spPr>
        <a:xfrm>
          <a:off x="1397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48277</xdr:rowOff>
    </xdr:from>
    <xdr:ext cx="762000" cy="259045"/>
    <xdr:sp macro="" textlink="">
      <xdr:nvSpPr>
        <xdr:cNvPr id="144" name="テキスト ボックス 143"/>
        <xdr:cNvSpPr txBox="1"/>
      </xdr:nvSpPr>
      <xdr:spPr>
        <a:xfrm>
          <a:off x="1066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64</xdr:row>
      <xdr:rowOff>157480</xdr:rowOff>
    </xdr:from>
    <xdr:to>
      <xdr:col>7</xdr:col>
      <xdr:colOff>203200</xdr:colOff>
      <xdr:row>65</xdr:row>
      <xdr:rowOff>87630</xdr:rowOff>
    </xdr:to>
    <xdr:sp macro="" textlink="">
      <xdr:nvSpPr>
        <xdr:cNvPr id="150" name="円/楕円 149"/>
        <xdr:cNvSpPr/>
      </xdr:nvSpPr>
      <xdr:spPr>
        <a:xfrm>
          <a:off x="49022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129557</xdr:rowOff>
    </xdr:from>
    <xdr:ext cx="762000" cy="259045"/>
    <xdr:sp macro="" textlink="">
      <xdr:nvSpPr>
        <xdr:cNvPr id="151" name="財政構造の弾力性該当値テキスト"/>
        <xdr:cNvSpPr txBox="1"/>
      </xdr:nvSpPr>
      <xdr:spPr>
        <a:xfrm>
          <a:off x="5041900" y="1110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89.6</a:t>
          </a:r>
          <a:endParaRPr kumimoji="1" lang="ja-JP" altLang="en-US" sz="1000" b="1">
            <a:solidFill>
              <a:srgbClr val="FF0000"/>
            </a:solidFill>
            <a:latin typeface="ＭＳ Ｐゴシック"/>
          </a:endParaRPr>
        </a:p>
      </xdr:txBody>
    </xdr:sp>
    <xdr:clientData/>
  </xdr:oneCellAnchor>
  <xdr:twoCellAnchor>
    <xdr:from>
      <xdr:col>5</xdr:col>
      <xdr:colOff>635000</xdr:colOff>
      <xdr:row>66</xdr:row>
      <xdr:rowOff>55880</xdr:rowOff>
    </xdr:from>
    <xdr:to>
      <xdr:col>6</xdr:col>
      <xdr:colOff>50800</xdr:colOff>
      <xdr:row>66</xdr:row>
      <xdr:rowOff>157480</xdr:rowOff>
    </xdr:to>
    <xdr:sp macro="" textlink="">
      <xdr:nvSpPr>
        <xdr:cNvPr id="152" name="円/楕円 151"/>
        <xdr:cNvSpPr/>
      </xdr:nvSpPr>
      <xdr:spPr>
        <a:xfrm>
          <a:off x="4064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142257</xdr:rowOff>
    </xdr:from>
    <xdr:ext cx="736600" cy="259045"/>
    <xdr:sp macro="" textlink="">
      <xdr:nvSpPr>
        <xdr:cNvPr id="153" name="テキスト ボックス 152"/>
        <xdr:cNvSpPr txBox="1"/>
      </xdr:nvSpPr>
      <xdr:spPr>
        <a:xfrm>
          <a:off x="3733800" y="1145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97155</xdr:rowOff>
    </xdr:from>
    <xdr:to>
      <xdr:col>4</xdr:col>
      <xdr:colOff>533400</xdr:colOff>
      <xdr:row>65</xdr:row>
      <xdr:rowOff>27305</xdr:rowOff>
    </xdr:to>
    <xdr:sp macro="" textlink="">
      <xdr:nvSpPr>
        <xdr:cNvPr id="154" name="円/楕円 153"/>
        <xdr:cNvSpPr/>
      </xdr:nvSpPr>
      <xdr:spPr>
        <a:xfrm>
          <a:off x="3175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37482</xdr:rowOff>
    </xdr:from>
    <xdr:ext cx="762000" cy="259045"/>
    <xdr:sp macro="" textlink="">
      <xdr:nvSpPr>
        <xdr:cNvPr id="155" name="テキスト ボックス 154"/>
        <xdr:cNvSpPr txBox="1"/>
      </xdr:nvSpPr>
      <xdr:spPr>
        <a:xfrm>
          <a:off x="2844800" y="1083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95673</xdr:rowOff>
    </xdr:from>
    <xdr:to>
      <xdr:col>3</xdr:col>
      <xdr:colOff>330200</xdr:colOff>
      <xdr:row>64</xdr:row>
      <xdr:rowOff>25823</xdr:rowOff>
    </xdr:to>
    <xdr:sp macro="" textlink="">
      <xdr:nvSpPr>
        <xdr:cNvPr id="156" name="円/楕円 155"/>
        <xdr:cNvSpPr/>
      </xdr:nvSpPr>
      <xdr:spPr>
        <a:xfrm>
          <a:off x="22860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36000</xdr:rowOff>
    </xdr:from>
    <xdr:ext cx="762000" cy="259045"/>
    <xdr:sp macro="" textlink="">
      <xdr:nvSpPr>
        <xdr:cNvPr id="157" name="テキスト ボックス 156"/>
        <xdr:cNvSpPr txBox="1"/>
      </xdr:nvSpPr>
      <xdr:spPr>
        <a:xfrm>
          <a:off x="1955800" y="1066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83.8</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635</xdr:rowOff>
    </xdr:from>
    <xdr:to>
      <xdr:col>2</xdr:col>
      <xdr:colOff>127000</xdr:colOff>
      <xdr:row>64</xdr:row>
      <xdr:rowOff>102235</xdr:rowOff>
    </xdr:to>
    <xdr:sp macro="" textlink="">
      <xdr:nvSpPr>
        <xdr:cNvPr id="158" name="円/楕円 157"/>
        <xdr:cNvSpPr/>
      </xdr:nvSpPr>
      <xdr:spPr>
        <a:xfrm>
          <a:off x="1397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112412</xdr:rowOff>
    </xdr:from>
    <xdr:ext cx="762000" cy="259045"/>
    <xdr:sp macro="" textlink="">
      <xdr:nvSpPr>
        <xdr:cNvPr id="159" name="テキスト ボックス 158"/>
        <xdr:cNvSpPr txBox="1"/>
      </xdr:nvSpPr>
      <xdr:spPr>
        <a:xfrm>
          <a:off x="1066800" y="10742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[145,891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45/67</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137,374</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前年度より１５，００２円増加した。主な要因は、社会保障・税番号制度に係るシステム改修費及びセキュリティ強化対策費、福祉システムの更新経費などによる物件費の増である。</a:t>
          </a:r>
        </a:p>
        <a:p>
          <a:r>
            <a:rPr kumimoji="1" lang="ja-JP" altLang="en-US" sz="1300">
              <a:latin typeface="ＭＳ Ｐゴシック"/>
            </a:rPr>
            <a:t>　類似団体平均及び宮城県平均を上回っており、白石市行財政改革推進計画に基づき、さらに経常的経費の削減に努める。</a:t>
          </a: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85044</xdr:rowOff>
    </xdr:from>
    <xdr:to>
      <xdr:col>7</xdr:col>
      <xdr:colOff>152400</xdr:colOff>
      <xdr:row>89</xdr:row>
      <xdr:rowOff>49416</xdr:rowOff>
    </xdr:to>
    <xdr:cxnSp macro="">
      <xdr:nvCxnSpPr>
        <xdr:cNvPr id="189" name="直線コネクタ 188"/>
        <xdr:cNvCxnSpPr/>
      </xdr:nvCxnSpPr>
      <xdr:spPr>
        <a:xfrm flipV="1">
          <a:off x="4953000" y="13801044"/>
          <a:ext cx="0" cy="1507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21493</xdr:rowOff>
    </xdr:from>
    <xdr:ext cx="762000" cy="259045"/>
    <xdr:sp macro="" textlink="">
      <xdr:nvSpPr>
        <xdr:cNvPr id="190" name="人件費・物件費等の状況最小値テキスト"/>
        <xdr:cNvSpPr txBox="1"/>
      </xdr:nvSpPr>
      <xdr:spPr>
        <a:xfrm>
          <a:off x="5041900" y="1528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474,919</a:t>
          </a:r>
          <a:endParaRPr kumimoji="1" lang="ja-JP" altLang="en-US" sz="1000" b="1">
            <a:latin typeface="ＭＳ Ｐゴシック"/>
          </a:endParaRPr>
        </a:p>
      </xdr:txBody>
    </xdr:sp>
    <xdr:clientData/>
  </xdr:oneCellAnchor>
  <xdr:twoCellAnchor>
    <xdr:from>
      <xdr:col>7</xdr:col>
      <xdr:colOff>63500</xdr:colOff>
      <xdr:row>89</xdr:row>
      <xdr:rowOff>49416</xdr:rowOff>
    </xdr:from>
    <xdr:to>
      <xdr:col>7</xdr:col>
      <xdr:colOff>241300</xdr:colOff>
      <xdr:row>89</xdr:row>
      <xdr:rowOff>49416</xdr:rowOff>
    </xdr:to>
    <xdr:cxnSp macro="">
      <xdr:nvCxnSpPr>
        <xdr:cNvPr id="191" name="直線コネクタ 190"/>
        <xdr:cNvCxnSpPr/>
      </xdr:nvCxnSpPr>
      <xdr:spPr>
        <a:xfrm>
          <a:off x="4864100" y="1530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171421</xdr:rowOff>
    </xdr:from>
    <xdr:ext cx="762000" cy="259045"/>
    <xdr:sp macro="" textlink="">
      <xdr:nvSpPr>
        <xdr:cNvPr id="192" name="人件費・物件費等の状況最大値テキスト"/>
        <xdr:cNvSpPr txBox="1"/>
      </xdr:nvSpPr>
      <xdr:spPr>
        <a:xfrm>
          <a:off x="5041900" y="13544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100,094</a:t>
          </a:r>
          <a:endParaRPr kumimoji="1" lang="ja-JP" altLang="en-US" sz="1000" b="1">
            <a:latin typeface="ＭＳ Ｐゴシック"/>
          </a:endParaRPr>
        </a:p>
      </xdr:txBody>
    </xdr:sp>
    <xdr:clientData/>
  </xdr:oneCellAnchor>
  <xdr:twoCellAnchor>
    <xdr:from>
      <xdr:col>7</xdr:col>
      <xdr:colOff>63500</xdr:colOff>
      <xdr:row>80</xdr:row>
      <xdr:rowOff>85044</xdr:rowOff>
    </xdr:from>
    <xdr:to>
      <xdr:col>7</xdr:col>
      <xdr:colOff>241300</xdr:colOff>
      <xdr:row>80</xdr:row>
      <xdr:rowOff>85044</xdr:rowOff>
    </xdr:to>
    <xdr:cxnSp macro="">
      <xdr:nvCxnSpPr>
        <xdr:cNvPr id="193" name="直線コネクタ 192"/>
        <xdr:cNvCxnSpPr/>
      </xdr:nvCxnSpPr>
      <xdr:spPr>
        <a:xfrm>
          <a:off x="4864100" y="1380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37443</xdr:rowOff>
    </xdr:from>
    <xdr:to>
      <xdr:col>7</xdr:col>
      <xdr:colOff>152400</xdr:colOff>
      <xdr:row>81</xdr:row>
      <xdr:rowOff>97775</xdr:rowOff>
    </xdr:to>
    <xdr:cxnSp macro="">
      <xdr:nvCxnSpPr>
        <xdr:cNvPr id="194" name="直線コネクタ 193"/>
        <xdr:cNvCxnSpPr/>
      </xdr:nvCxnSpPr>
      <xdr:spPr>
        <a:xfrm>
          <a:off x="4114800" y="13924893"/>
          <a:ext cx="838200" cy="6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47145</xdr:rowOff>
    </xdr:from>
    <xdr:ext cx="762000" cy="259045"/>
    <xdr:sp macro="" textlink="">
      <xdr:nvSpPr>
        <xdr:cNvPr id="195" name="人件費・物件費等の状況平均値テキスト"/>
        <xdr:cNvSpPr txBox="1"/>
      </xdr:nvSpPr>
      <xdr:spPr>
        <a:xfrm>
          <a:off x="5041900" y="137631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141,824</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30618</xdr:rowOff>
    </xdr:from>
    <xdr:to>
      <xdr:col>7</xdr:col>
      <xdr:colOff>203200</xdr:colOff>
      <xdr:row>81</xdr:row>
      <xdr:rowOff>132218</xdr:rowOff>
    </xdr:to>
    <xdr:sp macro="" textlink="">
      <xdr:nvSpPr>
        <xdr:cNvPr id="196" name="フローチャート : 判断 195"/>
        <xdr:cNvSpPr/>
      </xdr:nvSpPr>
      <xdr:spPr>
        <a:xfrm>
          <a:off x="4902200" y="1391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18625</xdr:rowOff>
    </xdr:from>
    <xdr:to>
      <xdr:col>6</xdr:col>
      <xdr:colOff>0</xdr:colOff>
      <xdr:row>81</xdr:row>
      <xdr:rowOff>37443</xdr:rowOff>
    </xdr:to>
    <xdr:cxnSp macro="">
      <xdr:nvCxnSpPr>
        <xdr:cNvPr id="197" name="直線コネクタ 196"/>
        <xdr:cNvCxnSpPr/>
      </xdr:nvCxnSpPr>
      <xdr:spPr>
        <a:xfrm>
          <a:off x="3225800" y="13906075"/>
          <a:ext cx="889000" cy="1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72183</xdr:rowOff>
    </xdr:from>
    <xdr:to>
      <xdr:col>6</xdr:col>
      <xdr:colOff>50800</xdr:colOff>
      <xdr:row>82</xdr:row>
      <xdr:rowOff>2333</xdr:rowOff>
    </xdr:to>
    <xdr:sp macro="" textlink="">
      <xdr:nvSpPr>
        <xdr:cNvPr id="198" name="フローチャート : 判断 197"/>
        <xdr:cNvSpPr/>
      </xdr:nvSpPr>
      <xdr:spPr>
        <a:xfrm>
          <a:off x="4064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158560</xdr:rowOff>
    </xdr:from>
    <xdr:ext cx="736600" cy="259045"/>
    <xdr:sp macro="" textlink="">
      <xdr:nvSpPr>
        <xdr:cNvPr id="199" name="テキスト ボックス 198"/>
        <xdr:cNvSpPr txBox="1"/>
      </xdr:nvSpPr>
      <xdr:spPr>
        <a:xfrm>
          <a:off x="3733800" y="14046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18625</xdr:rowOff>
    </xdr:from>
    <xdr:to>
      <xdr:col>4</xdr:col>
      <xdr:colOff>482600</xdr:colOff>
      <xdr:row>81</xdr:row>
      <xdr:rowOff>91968</xdr:rowOff>
    </xdr:to>
    <xdr:cxnSp macro="">
      <xdr:nvCxnSpPr>
        <xdr:cNvPr id="200" name="直線コネクタ 199"/>
        <xdr:cNvCxnSpPr/>
      </xdr:nvCxnSpPr>
      <xdr:spPr>
        <a:xfrm flipV="1">
          <a:off x="2336800" y="13906075"/>
          <a:ext cx="889000" cy="7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53232</xdr:rowOff>
    </xdr:from>
    <xdr:to>
      <xdr:col>4</xdr:col>
      <xdr:colOff>533400</xdr:colOff>
      <xdr:row>81</xdr:row>
      <xdr:rowOff>154832</xdr:rowOff>
    </xdr:to>
    <xdr:sp macro="" textlink="">
      <xdr:nvSpPr>
        <xdr:cNvPr id="201" name="フローチャート : 判断 200"/>
        <xdr:cNvSpPr/>
      </xdr:nvSpPr>
      <xdr:spPr>
        <a:xfrm>
          <a:off x="3175000" y="139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139609</xdr:rowOff>
    </xdr:from>
    <xdr:ext cx="762000" cy="259045"/>
    <xdr:sp macro="" textlink="">
      <xdr:nvSpPr>
        <xdr:cNvPr id="202" name="テキスト ボックス 201"/>
        <xdr:cNvSpPr txBox="1"/>
      </xdr:nvSpPr>
      <xdr:spPr>
        <a:xfrm>
          <a:off x="2844800" y="14027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51747</xdr:rowOff>
    </xdr:from>
    <xdr:to>
      <xdr:col>3</xdr:col>
      <xdr:colOff>279400</xdr:colOff>
      <xdr:row>81</xdr:row>
      <xdr:rowOff>91968</xdr:rowOff>
    </xdr:to>
    <xdr:cxnSp macro="">
      <xdr:nvCxnSpPr>
        <xdr:cNvPr id="203" name="直線コネクタ 202"/>
        <xdr:cNvCxnSpPr/>
      </xdr:nvCxnSpPr>
      <xdr:spPr>
        <a:xfrm>
          <a:off x="1447800" y="13939197"/>
          <a:ext cx="889000" cy="4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60713</xdr:rowOff>
    </xdr:from>
    <xdr:to>
      <xdr:col>3</xdr:col>
      <xdr:colOff>330200</xdr:colOff>
      <xdr:row>81</xdr:row>
      <xdr:rowOff>162313</xdr:rowOff>
    </xdr:to>
    <xdr:sp macro="" textlink="">
      <xdr:nvSpPr>
        <xdr:cNvPr id="204" name="フローチャート : 判断 203"/>
        <xdr:cNvSpPr/>
      </xdr:nvSpPr>
      <xdr:spPr>
        <a:xfrm>
          <a:off x="2286000" y="1394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147090</xdr:rowOff>
    </xdr:from>
    <xdr:ext cx="762000" cy="259045"/>
    <xdr:sp macro="" textlink="">
      <xdr:nvSpPr>
        <xdr:cNvPr id="205" name="テキスト ボックス 204"/>
        <xdr:cNvSpPr txBox="1"/>
      </xdr:nvSpPr>
      <xdr:spPr>
        <a:xfrm>
          <a:off x="1955800" y="1403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91639</xdr:rowOff>
    </xdr:from>
    <xdr:to>
      <xdr:col>2</xdr:col>
      <xdr:colOff>127000</xdr:colOff>
      <xdr:row>82</xdr:row>
      <xdr:rowOff>21789</xdr:rowOff>
    </xdr:to>
    <xdr:sp macro="" textlink="">
      <xdr:nvSpPr>
        <xdr:cNvPr id="206" name="フローチャート : 判断 205"/>
        <xdr:cNvSpPr/>
      </xdr:nvSpPr>
      <xdr:spPr>
        <a:xfrm>
          <a:off x="1397000" y="1397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6566</xdr:rowOff>
    </xdr:from>
    <xdr:ext cx="762000" cy="259045"/>
    <xdr:sp macro="" textlink="">
      <xdr:nvSpPr>
        <xdr:cNvPr id="207" name="テキスト ボックス 206"/>
        <xdr:cNvSpPr txBox="1"/>
      </xdr:nvSpPr>
      <xdr:spPr>
        <a:xfrm>
          <a:off x="1066800" y="1406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46975</xdr:rowOff>
    </xdr:from>
    <xdr:to>
      <xdr:col>7</xdr:col>
      <xdr:colOff>203200</xdr:colOff>
      <xdr:row>81</xdr:row>
      <xdr:rowOff>148575</xdr:rowOff>
    </xdr:to>
    <xdr:sp macro="" textlink="">
      <xdr:nvSpPr>
        <xdr:cNvPr id="213" name="円/楕円 212"/>
        <xdr:cNvSpPr/>
      </xdr:nvSpPr>
      <xdr:spPr>
        <a:xfrm>
          <a:off x="4902200" y="1393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19052</xdr:rowOff>
    </xdr:from>
    <xdr:ext cx="762000" cy="259045"/>
    <xdr:sp macro="" textlink="">
      <xdr:nvSpPr>
        <xdr:cNvPr id="214" name="人件費・物件費等の状況該当値テキスト"/>
        <xdr:cNvSpPr txBox="1"/>
      </xdr:nvSpPr>
      <xdr:spPr>
        <a:xfrm>
          <a:off x="5041900" y="1390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145,891</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158093</xdr:rowOff>
    </xdr:from>
    <xdr:to>
      <xdr:col>6</xdr:col>
      <xdr:colOff>50800</xdr:colOff>
      <xdr:row>81</xdr:row>
      <xdr:rowOff>88243</xdr:rowOff>
    </xdr:to>
    <xdr:sp macro="" textlink="">
      <xdr:nvSpPr>
        <xdr:cNvPr id="215" name="円/楕円 214"/>
        <xdr:cNvSpPr/>
      </xdr:nvSpPr>
      <xdr:spPr>
        <a:xfrm>
          <a:off x="4064000" y="1387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98420</xdr:rowOff>
    </xdr:from>
    <xdr:ext cx="736600" cy="259045"/>
    <xdr:sp macro="" textlink="">
      <xdr:nvSpPr>
        <xdr:cNvPr id="216" name="テキスト ボックス 215"/>
        <xdr:cNvSpPr txBox="1"/>
      </xdr:nvSpPr>
      <xdr:spPr>
        <a:xfrm>
          <a:off x="3733800" y="13642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130,889</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139275</xdr:rowOff>
    </xdr:from>
    <xdr:to>
      <xdr:col>4</xdr:col>
      <xdr:colOff>533400</xdr:colOff>
      <xdr:row>81</xdr:row>
      <xdr:rowOff>69425</xdr:rowOff>
    </xdr:to>
    <xdr:sp macro="" textlink="">
      <xdr:nvSpPr>
        <xdr:cNvPr id="217" name="円/楕円 216"/>
        <xdr:cNvSpPr/>
      </xdr:nvSpPr>
      <xdr:spPr>
        <a:xfrm>
          <a:off x="3175000" y="138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79602</xdr:rowOff>
    </xdr:from>
    <xdr:ext cx="762000" cy="259045"/>
    <xdr:sp macro="" textlink="">
      <xdr:nvSpPr>
        <xdr:cNvPr id="218" name="テキスト ボックス 217"/>
        <xdr:cNvSpPr txBox="1"/>
      </xdr:nvSpPr>
      <xdr:spPr>
        <a:xfrm>
          <a:off x="2844800" y="1362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126,210</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41168</xdr:rowOff>
    </xdr:from>
    <xdr:to>
      <xdr:col>3</xdr:col>
      <xdr:colOff>330200</xdr:colOff>
      <xdr:row>81</xdr:row>
      <xdr:rowOff>142768</xdr:rowOff>
    </xdr:to>
    <xdr:sp macro="" textlink="">
      <xdr:nvSpPr>
        <xdr:cNvPr id="219" name="円/楕円 218"/>
        <xdr:cNvSpPr/>
      </xdr:nvSpPr>
      <xdr:spPr>
        <a:xfrm>
          <a:off x="2286000" y="1392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152945</xdr:rowOff>
    </xdr:from>
    <xdr:ext cx="762000" cy="259045"/>
    <xdr:sp macro="" textlink="">
      <xdr:nvSpPr>
        <xdr:cNvPr id="220" name="テキスト ボックス 219"/>
        <xdr:cNvSpPr txBox="1"/>
      </xdr:nvSpPr>
      <xdr:spPr>
        <a:xfrm>
          <a:off x="1955800" y="1369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144,447</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947</xdr:rowOff>
    </xdr:from>
    <xdr:to>
      <xdr:col>2</xdr:col>
      <xdr:colOff>127000</xdr:colOff>
      <xdr:row>81</xdr:row>
      <xdr:rowOff>102547</xdr:rowOff>
    </xdr:to>
    <xdr:sp macro="" textlink="">
      <xdr:nvSpPr>
        <xdr:cNvPr id="221" name="円/楕円 220"/>
        <xdr:cNvSpPr/>
      </xdr:nvSpPr>
      <xdr:spPr>
        <a:xfrm>
          <a:off x="1397000" y="13888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112724</xdr:rowOff>
    </xdr:from>
    <xdr:ext cx="762000" cy="259045"/>
    <xdr:sp macro="" textlink="">
      <xdr:nvSpPr>
        <xdr:cNvPr id="222" name="テキスト ボックス 221"/>
        <xdr:cNvSpPr txBox="1"/>
      </xdr:nvSpPr>
      <xdr:spPr>
        <a:xfrm>
          <a:off x="1066800" y="1365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134,446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17/67</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３ポイント上昇した。全国市平均値を３．６ポイント、類似団体平均を１．５ポイントそれぞれ下回っており、今後も引き続き各種手当の総点検を行うなど、より一層の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61686</xdr:rowOff>
    </xdr:from>
    <xdr:to>
      <xdr:col>24</xdr:col>
      <xdr:colOff>558800</xdr:colOff>
      <xdr:row>88</xdr:row>
      <xdr:rowOff>80434</xdr:rowOff>
    </xdr:to>
    <xdr:cxnSp macro="">
      <xdr:nvCxnSpPr>
        <xdr:cNvPr id="253" name="直線コネクタ 252"/>
        <xdr:cNvCxnSpPr/>
      </xdr:nvCxnSpPr>
      <xdr:spPr>
        <a:xfrm flipV="1">
          <a:off x="17018000" y="13777686"/>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52511</xdr:rowOff>
    </xdr:from>
    <xdr:ext cx="762000" cy="259045"/>
    <xdr:sp macro="" textlink="">
      <xdr:nvSpPr>
        <xdr:cNvPr id="254" name="給与水準   （国との比較）最小値テキスト"/>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88</xdr:row>
      <xdr:rowOff>80434</xdr:rowOff>
    </xdr:from>
    <xdr:to>
      <xdr:col>24</xdr:col>
      <xdr:colOff>647700</xdr:colOff>
      <xdr:row>88</xdr:row>
      <xdr:rowOff>80434</xdr:rowOff>
    </xdr:to>
    <xdr:cxnSp macro="">
      <xdr:nvCxnSpPr>
        <xdr:cNvPr id="255" name="直線コネクタ 254"/>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148063</xdr:rowOff>
    </xdr:from>
    <xdr:ext cx="762000" cy="259045"/>
    <xdr:sp macro="" textlink="">
      <xdr:nvSpPr>
        <xdr:cNvPr id="256" name="給与水準   （国との比較）最大値テキスト"/>
        <xdr:cNvSpPr txBox="1"/>
      </xdr:nvSpPr>
      <xdr:spPr>
        <a:xfrm>
          <a:off x="17106900" y="1352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90.3</a:t>
          </a:r>
          <a:endParaRPr kumimoji="1" lang="ja-JP" altLang="en-US" sz="1000" b="1">
            <a:latin typeface="ＭＳ Ｐゴシック"/>
          </a:endParaRPr>
        </a:p>
      </xdr:txBody>
    </xdr:sp>
    <xdr:clientData/>
  </xdr:oneCellAnchor>
  <xdr:twoCellAnchor>
    <xdr:from>
      <xdr:col>24</xdr:col>
      <xdr:colOff>469900</xdr:colOff>
      <xdr:row>80</xdr:row>
      <xdr:rowOff>61686</xdr:rowOff>
    </xdr:from>
    <xdr:to>
      <xdr:col>24</xdr:col>
      <xdr:colOff>647700</xdr:colOff>
      <xdr:row>80</xdr:row>
      <xdr:rowOff>61686</xdr:rowOff>
    </xdr:to>
    <xdr:cxnSp macro="">
      <xdr:nvCxnSpPr>
        <xdr:cNvPr id="257" name="直線コネクタ 256"/>
        <xdr:cNvCxnSpPr/>
      </xdr:nvCxnSpPr>
      <xdr:spPr>
        <a:xfrm>
          <a:off x="16929100" y="1377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110368</xdr:rowOff>
    </xdr:from>
    <xdr:to>
      <xdr:col>24</xdr:col>
      <xdr:colOff>558800</xdr:colOff>
      <xdr:row>83</xdr:row>
      <xdr:rowOff>144841</xdr:rowOff>
    </xdr:to>
    <xdr:cxnSp macro="">
      <xdr:nvCxnSpPr>
        <xdr:cNvPr id="258" name="直線コネクタ 257"/>
        <xdr:cNvCxnSpPr/>
      </xdr:nvCxnSpPr>
      <xdr:spPr>
        <a:xfrm>
          <a:off x="16179800" y="14340718"/>
          <a:ext cx="8382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67025</xdr:rowOff>
    </xdr:from>
    <xdr:ext cx="762000" cy="259045"/>
    <xdr:sp macro="" textlink="">
      <xdr:nvSpPr>
        <xdr:cNvPr id="259" name="給与水準   （国との比較）平均値テキスト"/>
        <xdr:cNvSpPr txBox="1"/>
      </xdr:nvSpPr>
      <xdr:spPr>
        <a:xfrm>
          <a:off x="17106900" y="144688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94948</xdr:rowOff>
    </xdr:from>
    <xdr:to>
      <xdr:col>24</xdr:col>
      <xdr:colOff>609600</xdr:colOff>
      <xdr:row>85</xdr:row>
      <xdr:rowOff>25098</xdr:rowOff>
    </xdr:to>
    <xdr:sp macro="" textlink="">
      <xdr:nvSpPr>
        <xdr:cNvPr id="260" name="フローチャート : 判断 259"/>
        <xdr:cNvSpPr/>
      </xdr:nvSpPr>
      <xdr:spPr>
        <a:xfrm>
          <a:off x="16967200" y="1449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110368</xdr:rowOff>
    </xdr:from>
    <xdr:to>
      <xdr:col>23</xdr:col>
      <xdr:colOff>406400</xdr:colOff>
      <xdr:row>83</xdr:row>
      <xdr:rowOff>156332</xdr:rowOff>
    </xdr:to>
    <xdr:cxnSp macro="">
      <xdr:nvCxnSpPr>
        <xdr:cNvPr id="261" name="直線コネクタ 260"/>
        <xdr:cNvCxnSpPr/>
      </xdr:nvCxnSpPr>
      <xdr:spPr>
        <a:xfrm flipV="1">
          <a:off x="15290800" y="14340718"/>
          <a:ext cx="889000" cy="4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94948</xdr:rowOff>
    </xdr:from>
    <xdr:to>
      <xdr:col>23</xdr:col>
      <xdr:colOff>457200</xdr:colOff>
      <xdr:row>85</xdr:row>
      <xdr:rowOff>25098</xdr:rowOff>
    </xdr:to>
    <xdr:sp macro="" textlink="">
      <xdr:nvSpPr>
        <xdr:cNvPr id="262" name="フローチャート : 判断 261"/>
        <xdr:cNvSpPr/>
      </xdr:nvSpPr>
      <xdr:spPr>
        <a:xfrm>
          <a:off x="16129000" y="1449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9875</xdr:rowOff>
    </xdr:from>
    <xdr:ext cx="736600" cy="259045"/>
    <xdr:sp macro="" textlink="">
      <xdr:nvSpPr>
        <xdr:cNvPr id="263" name="テキスト ボックス 262"/>
        <xdr:cNvSpPr txBox="1"/>
      </xdr:nvSpPr>
      <xdr:spPr>
        <a:xfrm>
          <a:off x="15798800" y="14583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156332</xdr:rowOff>
    </xdr:from>
    <xdr:to>
      <xdr:col>22</xdr:col>
      <xdr:colOff>203200</xdr:colOff>
      <xdr:row>88</xdr:row>
      <xdr:rowOff>149377</xdr:rowOff>
    </xdr:to>
    <xdr:cxnSp macro="">
      <xdr:nvCxnSpPr>
        <xdr:cNvPr id="264" name="直線コネクタ 263"/>
        <xdr:cNvCxnSpPr/>
      </xdr:nvCxnSpPr>
      <xdr:spPr>
        <a:xfrm flipV="1">
          <a:off x="14401800" y="14386682"/>
          <a:ext cx="889000" cy="85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71966</xdr:rowOff>
    </xdr:from>
    <xdr:to>
      <xdr:col>22</xdr:col>
      <xdr:colOff>254000</xdr:colOff>
      <xdr:row>85</xdr:row>
      <xdr:rowOff>2116</xdr:rowOff>
    </xdr:to>
    <xdr:sp macro="" textlink="">
      <xdr:nvSpPr>
        <xdr:cNvPr id="265" name="フローチャート : 判断 264"/>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158343</xdr:rowOff>
    </xdr:from>
    <xdr:ext cx="762000" cy="259045"/>
    <xdr:sp macro="" textlink="">
      <xdr:nvSpPr>
        <xdr:cNvPr id="266" name="テキスト ボックス 265"/>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149377</xdr:rowOff>
    </xdr:from>
    <xdr:to>
      <xdr:col>21</xdr:col>
      <xdr:colOff>0</xdr:colOff>
      <xdr:row>89</xdr:row>
      <xdr:rowOff>12398</xdr:rowOff>
    </xdr:to>
    <xdr:cxnSp macro="">
      <xdr:nvCxnSpPr>
        <xdr:cNvPr id="267" name="直線コネクタ 266"/>
        <xdr:cNvCxnSpPr/>
      </xdr:nvCxnSpPr>
      <xdr:spPr>
        <a:xfrm flipV="1">
          <a:off x="13512800" y="1523697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110973</xdr:rowOff>
    </xdr:from>
    <xdr:to>
      <xdr:col>21</xdr:col>
      <xdr:colOff>50800</xdr:colOff>
      <xdr:row>90</xdr:row>
      <xdr:rowOff>41123</xdr:rowOff>
    </xdr:to>
    <xdr:sp macro="" textlink="">
      <xdr:nvSpPr>
        <xdr:cNvPr id="268" name="フローチャート : 判断 267"/>
        <xdr:cNvSpPr/>
      </xdr:nvSpPr>
      <xdr:spPr>
        <a:xfrm>
          <a:off x="14351000" y="1537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25900</xdr:rowOff>
    </xdr:from>
    <xdr:ext cx="762000" cy="259045"/>
    <xdr:sp macro="" textlink="">
      <xdr:nvSpPr>
        <xdr:cNvPr id="269" name="テキスト ボックス 268"/>
        <xdr:cNvSpPr txBox="1"/>
      </xdr:nvSpPr>
      <xdr:spPr>
        <a:xfrm>
          <a:off x="14020800" y="15456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122464</xdr:rowOff>
    </xdr:from>
    <xdr:to>
      <xdr:col>19</xdr:col>
      <xdr:colOff>533400</xdr:colOff>
      <xdr:row>90</xdr:row>
      <xdr:rowOff>52614</xdr:rowOff>
    </xdr:to>
    <xdr:sp macro="" textlink="">
      <xdr:nvSpPr>
        <xdr:cNvPr id="270" name="フローチャート : 判断 269"/>
        <xdr:cNvSpPr/>
      </xdr:nvSpPr>
      <xdr:spPr>
        <a:xfrm>
          <a:off x="13462000" y="1538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37391</xdr:rowOff>
    </xdr:from>
    <xdr:ext cx="762000" cy="259045"/>
    <xdr:sp macro="" textlink="">
      <xdr:nvSpPr>
        <xdr:cNvPr id="271" name="テキスト ボックス 270"/>
        <xdr:cNvSpPr txBox="1"/>
      </xdr:nvSpPr>
      <xdr:spPr>
        <a:xfrm>
          <a:off x="13131800" y="154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94041</xdr:rowOff>
    </xdr:from>
    <xdr:to>
      <xdr:col>24</xdr:col>
      <xdr:colOff>609600</xdr:colOff>
      <xdr:row>84</xdr:row>
      <xdr:rowOff>24191</xdr:rowOff>
    </xdr:to>
    <xdr:sp macro="" textlink="">
      <xdr:nvSpPr>
        <xdr:cNvPr id="277" name="円/楕円 276"/>
        <xdr:cNvSpPr/>
      </xdr:nvSpPr>
      <xdr:spPr>
        <a:xfrm>
          <a:off x="16967200" y="14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110568</xdr:rowOff>
    </xdr:from>
    <xdr:ext cx="762000" cy="259045"/>
    <xdr:sp macro="" textlink="">
      <xdr:nvSpPr>
        <xdr:cNvPr id="278" name="給与水準   （国との比較）該当値テキスト"/>
        <xdr:cNvSpPr txBox="1"/>
      </xdr:nvSpPr>
      <xdr:spPr>
        <a:xfrm>
          <a:off x="17106900" y="1416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59568</xdr:rowOff>
    </xdr:from>
    <xdr:to>
      <xdr:col>23</xdr:col>
      <xdr:colOff>457200</xdr:colOff>
      <xdr:row>83</xdr:row>
      <xdr:rowOff>161168</xdr:rowOff>
    </xdr:to>
    <xdr:sp macro="" textlink="">
      <xdr:nvSpPr>
        <xdr:cNvPr id="279" name="円/楕円 278"/>
        <xdr:cNvSpPr/>
      </xdr:nvSpPr>
      <xdr:spPr>
        <a:xfrm>
          <a:off x="16129000" y="142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171345</xdr:rowOff>
    </xdr:from>
    <xdr:ext cx="736600" cy="259045"/>
    <xdr:sp macro="" textlink="">
      <xdr:nvSpPr>
        <xdr:cNvPr id="280" name="テキスト ボックス 279"/>
        <xdr:cNvSpPr txBox="1"/>
      </xdr:nvSpPr>
      <xdr:spPr>
        <a:xfrm>
          <a:off x="15798800" y="14058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95.2</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105532</xdr:rowOff>
    </xdr:from>
    <xdr:to>
      <xdr:col>22</xdr:col>
      <xdr:colOff>254000</xdr:colOff>
      <xdr:row>84</xdr:row>
      <xdr:rowOff>35682</xdr:rowOff>
    </xdr:to>
    <xdr:sp macro="" textlink="">
      <xdr:nvSpPr>
        <xdr:cNvPr id="281" name="円/楕円 280"/>
        <xdr:cNvSpPr/>
      </xdr:nvSpPr>
      <xdr:spPr>
        <a:xfrm>
          <a:off x="15240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45859</xdr:rowOff>
    </xdr:from>
    <xdr:ext cx="762000" cy="259045"/>
    <xdr:sp macro="" textlink="">
      <xdr:nvSpPr>
        <xdr:cNvPr id="282" name="テキスト ボックス 281"/>
        <xdr:cNvSpPr txBox="1"/>
      </xdr:nvSpPr>
      <xdr:spPr>
        <a:xfrm>
          <a:off x="14909800" y="1410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98577</xdr:rowOff>
    </xdr:from>
    <xdr:to>
      <xdr:col>21</xdr:col>
      <xdr:colOff>50800</xdr:colOff>
      <xdr:row>89</xdr:row>
      <xdr:rowOff>28727</xdr:rowOff>
    </xdr:to>
    <xdr:sp macro="" textlink="">
      <xdr:nvSpPr>
        <xdr:cNvPr id="283" name="円/楕円 282"/>
        <xdr:cNvSpPr/>
      </xdr:nvSpPr>
      <xdr:spPr>
        <a:xfrm>
          <a:off x="14351000" y="1518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38904</xdr:rowOff>
    </xdr:from>
    <xdr:ext cx="762000" cy="259045"/>
    <xdr:sp macro="" textlink="">
      <xdr:nvSpPr>
        <xdr:cNvPr id="284" name="テキスト ボックス 283"/>
        <xdr:cNvSpPr txBox="1"/>
      </xdr:nvSpPr>
      <xdr:spPr>
        <a:xfrm>
          <a:off x="14020800" y="149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103.0</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133048</xdr:rowOff>
    </xdr:from>
    <xdr:to>
      <xdr:col>19</xdr:col>
      <xdr:colOff>533400</xdr:colOff>
      <xdr:row>89</xdr:row>
      <xdr:rowOff>63198</xdr:rowOff>
    </xdr:to>
    <xdr:sp macro="" textlink="">
      <xdr:nvSpPr>
        <xdr:cNvPr id="285" name="円/楕円 284"/>
        <xdr:cNvSpPr/>
      </xdr:nvSpPr>
      <xdr:spPr>
        <a:xfrm>
          <a:off x="13462000" y="1522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73375</xdr:rowOff>
    </xdr:from>
    <xdr:ext cx="762000" cy="259045"/>
    <xdr:sp macro="" textlink="">
      <xdr:nvSpPr>
        <xdr:cNvPr id="286" name="テキスト ボックス 285"/>
        <xdr:cNvSpPr txBox="1"/>
      </xdr:nvSpPr>
      <xdr:spPr>
        <a:xfrm>
          <a:off x="13131800" y="14989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41/67</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前年度より０．０７人増加したが、ほぼ横ばいである。職員数は前年度と比較して２人減少した。今後とも定員適正化計画を着実に実行し、定員管理に努める。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121829</xdr:rowOff>
    </xdr:from>
    <xdr:to>
      <xdr:col>24</xdr:col>
      <xdr:colOff>558800</xdr:colOff>
      <xdr:row>66</xdr:row>
      <xdr:rowOff>142875</xdr:rowOff>
    </xdr:to>
    <xdr:cxnSp macro="">
      <xdr:nvCxnSpPr>
        <xdr:cNvPr id="318" name="直線コネクタ 317"/>
        <xdr:cNvCxnSpPr/>
      </xdr:nvCxnSpPr>
      <xdr:spPr>
        <a:xfrm flipV="1">
          <a:off x="17018000" y="10065929"/>
          <a:ext cx="0" cy="13926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114952</xdr:rowOff>
    </xdr:from>
    <xdr:ext cx="762000" cy="259045"/>
    <xdr:sp macro="" textlink="">
      <xdr:nvSpPr>
        <xdr:cNvPr id="319" name="定員管理の状況最小値テキスト"/>
        <xdr:cNvSpPr txBox="1"/>
      </xdr:nvSpPr>
      <xdr:spPr>
        <a:xfrm>
          <a:off x="17106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12.85</a:t>
          </a:r>
          <a:endParaRPr kumimoji="1" lang="ja-JP" altLang="en-US" sz="1000" b="1">
            <a:latin typeface="ＭＳ Ｐゴシック"/>
          </a:endParaRPr>
        </a:p>
      </xdr:txBody>
    </xdr:sp>
    <xdr:clientData/>
  </xdr:oneCellAnchor>
  <xdr:twoCellAnchor>
    <xdr:from>
      <xdr:col>24</xdr:col>
      <xdr:colOff>469900</xdr:colOff>
      <xdr:row>66</xdr:row>
      <xdr:rowOff>142875</xdr:rowOff>
    </xdr:from>
    <xdr:to>
      <xdr:col>24</xdr:col>
      <xdr:colOff>647700</xdr:colOff>
      <xdr:row>66</xdr:row>
      <xdr:rowOff>142875</xdr:rowOff>
    </xdr:to>
    <xdr:cxnSp macro="">
      <xdr:nvCxnSpPr>
        <xdr:cNvPr id="320" name="直線コネクタ 319"/>
        <xdr:cNvCxnSpPr/>
      </xdr:nvCxnSpPr>
      <xdr:spPr>
        <a:xfrm>
          <a:off x="16929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36756</xdr:rowOff>
    </xdr:from>
    <xdr:ext cx="762000" cy="259045"/>
    <xdr:sp macro="" textlink="">
      <xdr:nvSpPr>
        <xdr:cNvPr id="321" name="定員管理の状況最大値テキスト"/>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58</xdr:row>
      <xdr:rowOff>121829</xdr:rowOff>
    </xdr:from>
    <xdr:to>
      <xdr:col>24</xdr:col>
      <xdr:colOff>647700</xdr:colOff>
      <xdr:row>58</xdr:row>
      <xdr:rowOff>121829</xdr:rowOff>
    </xdr:to>
    <xdr:cxnSp macro="">
      <xdr:nvCxnSpPr>
        <xdr:cNvPr id="322" name="直線コネクタ 321"/>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127181</xdr:rowOff>
    </xdr:from>
    <xdr:to>
      <xdr:col>24</xdr:col>
      <xdr:colOff>558800</xdr:colOff>
      <xdr:row>62</xdr:row>
      <xdr:rowOff>139247</xdr:rowOff>
    </xdr:to>
    <xdr:cxnSp macro="">
      <xdr:nvCxnSpPr>
        <xdr:cNvPr id="323" name="直線コネクタ 322"/>
        <xdr:cNvCxnSpPr/>
      </xdr:nvCxnSpPr>
      <xdr:spPr>
        <a:xfrm>
          <a:off x="16179800" y="10757081"/>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166115</xdr:rowOff>
    </xdr:from>
    <xdr:ext cx="762000" cy="259045"/>
    <xdr:sp macro="" textlink="">
      <xdr:nvSpPr>
        <xdr:cNvPr id="324" name="定員管理の状況平均値テキスト"/>
        <xdr:cNvSpPr txBox="1"/>
      </xdr:nvSpPr>
      <xdr:spPr>
        <a:xfrm>
          <a:off x="17106900" y="104531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149588</xdr:rowOff>
    </xdr:from>
    <xdr:to>
      <xdr:col>24</xdr:col>
      <xdr:colOff>609600</xdr:colOff>
      <xdr:row>62</xdr:row>
      <xdr:rowOff>79738</xdr:rowOff>
    </xdr:to>
    <xdr:sp macro="" textlink="">
      <xdr:nvSpPr>
        <xdr:cNvPr id="325" name="フローチャート : 判断 324"/>
        <xdr:cNvSpPr/>
      </xdr:nvSpPr>
      <xdr:spPr>
        <a:xfrm>
          <a:off x="169672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127181</xdr:rowOff>
    </xdr:from>
    <xdr:to>
      <xdr:col>23</xdr:col>
      <xdr:colOff>406400</xdr:colOff>
      <xdr:row>62</xdr:row>
      <xdr:rowOff>128905</xdr:rowOff>
    </xdr:to>
    <xdr:cxnSp macro="">
      <xdr:nvCxnSpPr>
        <xdr:cNvPr id="326" name="直線コネクタ 325"/>
        <xdr:cNvCxnSpPr/>
      </xdr:nvCxnSpPr>
      <xdr:spPr>
        <a:xfrm flipV="1">
          <a:off x="15290800" y="10757081"/>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63</xdr:row>
      <xdr:rowOff>10069</xdr:rowOff>
    </xdr:from>
    <xdr:to>
      <xdr:col>23</xdr:col>
      <xdr:colOff>457200</xdr:colOff>
      <xdr:row>63</xdr:row>
      <xdr:rowOff>111669</xdr:rowOff>
    </xdr:to>
    <xdr:sp macro="" textlink="">
      <xdr:nvSpPr>
        <xdr:cNvPr id="327" name="フローチャート : 判断 326"/>
        <xdr:cNvSpPr/>
      </xdr:nvSpPr>
      <xdr:spPr>
        <a:xfrm>
          <a:off x="16129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96446</xdr:rowOff>
    </xdr:from>
    <xdr:ext cx="736600" cy="259045"/>
    <xdr:sp macro="" textlink="">
      <xdr:nvSpPr>
        <xdr:cNvPr id="328" name="テキスト ボックス 327"/>
        <xdr:cNvSpPr txBox="1"/>
      </xdr:nvSpPr>
      <xdr:spPr>
        <a:xfrm>
          <a:off x="15798800" y="10897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123734</xdr:rowOff>
    </xdr:from>
    <xdr:to>
      <xdr:col>22</xdr:col>
      <xdr:colOff>203200</xdr:colOff>
      <xdr:row>62</xdr:row>
      <xdr:rowOff>128905</xdr:rowOff>
    </xdr:to>
    <xdr:cxnSp macro="">
      <xdr:nvCxnSpPr>
        <xdr:cNvPr id="329" name="直線コネクタ 328"/>
        <xdr:cNvCxnSpPr/>
      </xdr:nvCxnSpPr>
      <xdr:spPr>
        <a:xfrm>
          <a:off x="14401800" y="10753634"/>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4899</xdr:rowOff>
    </xdr:from>
    <xdr:to>
      <xdr:col>22</xdr:col>
      <xdr:colOff>254000</xdr:colOff>
      <xdr:row>63</xdr:row>
      <xdr:rowOff>106499</xdr:rowOff>
    </xdr:to>
    <xdr:sp macro="" textlink="">
      <xdr:nvSpPr>
        <xdr:cNvPr id="330" name="フローチャート : 判断 329"/>
        <xdr:cNvSpPr/>
      </xdr:nvSpPr>
      <xdr:spPr>
        <a:xfrm>
          <a:off x="15240000" y="1080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91276</xdr:rowOff>
    </xdr:from>
    <xdr:ext cx="762000" cy="259045"/>
    <xdr:sp macro="" textlink="">
      <xdr:nvSpPr>
        <xdr:cNvPr id="331" name="テキスト ボックス 330"/>
        <xdr:cNvSpPr txBox="1"/>
      </xdr:nvSpPr>
      <xdr:spPr>
        <a:xfrm>
          <a:off x="14909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123734</xdr:rowOff>
    </xdr:from>
    <xdr:to>
      <xdr:col>21</xdr:col>
      <xdr:colOff>0</xdr:colOff>
      <xdr:row>62</xdr:row>
      <xdr:rowOff>154759</xdr:rowOff>
    </xdr:to>
    <xdr:cxnSp macro="">
      <xdr:nvCxnSpPr>
        <xdr:cNvPr id="332" name="直線コネクタ 331"/>
        <xdr:cNvCxnSpPr/>
      </xdr:nvCxnSpPr>
      <xdr:spPr>
        <a:xfrm flipV="1">
          <a:off x="13512800" y="1075363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11793</xdr:rowOff>
    </xdr:from>
    <xdr:to>
      <xdr:col>21</xdr:col>
      <xdr:colOff>50800</xdr:colOff>
      <xdr:row>63</xdr:row>
      <xdr:rowOff>113393</xdr:rowOff>
    </xdr:to>
    <xdr:sp macro="" textlink="">
      <xdr:nvSpPr>
        <xdr:cNvPr id="333" name="フローチャート : 判断 332"/>
        <xdr:cNvSpPr/>
      </xdr:nvSpPr>
      <xdr:spPr>
        <a:xfrm>
          <a:off x="14351000" y="1081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98170</xdr:rowOff>
    </xdr:from>
    <xdr:ext cx="762000" cy="259045"/>
    <xdr:sp macro="" textlink="">
      <xdr:nvSpPr>
        <xdr:cNvPr id="334" name="テキスト ボックス 333"/>
        <xdr:cNvSpPr txBox="1"/>
      </xdr:nvSpPr>
      <xdr:spPr>
        <a:xfrm>
          <a:off x="14020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25581</xdr:rowOff>
    </xdr:from>
    <xdr:to>
      <xdr:col>19</xdr:col>
      <xdr:colOff>533400</xdr:colOff>
      <xdr:row>63</xdr:row>
      <xdr:rowOff>127181</xdr:rowOff>
    </xdr:to>
    <xdr:sp macro="" textlink="">
      <xdr:nvSpPr>
        <xdr:cNvPr id="335" name="フローチャート : 判断 334"/>
        <xdr:cNvSpPr/>
      </xdr:nvSpPr>
      <xdr:spPr>
        <a:xfrm>
          <a:off x="134620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111958</xdr:rowOff>
    </xdr:from>
    <xdr:ext cx="762000" cy="259045"/>
    <xdr:sp macro="" textlink="">
      <xdr:nvSpPr>
        <xdr:cNvPr id="336" name="テキスト ボックス 335"/>
        <xdr:cNvSpPr txBox="1"/>
      </xdr:nvSpPr>
      <xdr:spPr>
        <a:xfrm>
          <a:off x="13131800" y="1091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62</xdr:row>
      <xdr:rowOff>88447</xdr:rowOff>
    </xdr:from>
    <xdr:to>
      <xdr:col>24</xdr:col>
      <xdr:colOff>609600</xdr:colOff>
      <xdr:row>63</xdr:row>
      <xdr:rowOff>18597</xdr:rowOff>
    </xdr:to>
    <xdr:sp macro="" textlink="">
      <xdr:nvSpPr>
        <xdr:cNvPr id="342" name="円/楕円 341"/>
        <xdr:cNvSpPr/>
      </xdr:nvSpPr>
      <xdr:spPr>
        <a:xfrm>
          <a:off x="169672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60524</xdr:rowOff>
    </xdr:from>
    <xdr:ext cx="762000" cy="259045"/>
    <xdr:sp macro="" textlink="">
      <xdr:nvSpPr>
        <xdr:cNvPr id="343" name="定員管理の状況該当値テキスト"/>
        <xdr:cNvSpPr txBox="1"/>
      </xdr:nvSpPr>
      <xdr:spPr>
        <a:xfrm>
          <a:off x="17106900" y="10690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8.85</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76381</xdr:rowOff>
    </xdr:from>
    <xdr:to>
      <xdr:col>23</xdr:col>
      <xdr:colOff>457200</xdr:colOff>
      <xdr:row>63</xdr:row>
      <xdr:rowOff>6531</xdr:rowOff>
    </xdr:to>
    <xdr:sp macro="" textlink="">
      <xdr:nvSpPr>
        <xdr:cNvPr id="344" name="円/楕円 343"/>
        <xdr:cNvSpPr/>
      </xdr:nvSpPr>
      <xdr:spPr>
        <a:xfrm>
          <a:off x="16129000" y="1070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16708</xdr:rowOff>
    </xdr:from>
    <xdr:ext cx="736600" cy="259045"/>
    <xdr:sp macro="" textlink="">
      <xdr:nvSpPr>
        <xdr:cNvPr id="345" name="テキスト ボックス 344"/>
        <xdr:cNvSpPr txBox="1"/>
      </xdr:nvSpPr>
      <xdr:spPr>
        <a:xfrm>
          <a:off x="15798800" y="10475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78105</xdr:rowOff>
    </xdr:from>
    <xdr:to>
      <xdr:col>22</xdr:col>
      <xdr:colOff>254000</xdr:colOff>
      <xdr:row>63</xdr:row>
      <xdr:rowOff>8255</xdr:rowOff>
    </xdr:to>
    <xdr:sp macro="" textlink="">
      <xdr:nvSpPr>
        <xdr:cNvPr id="346" name="円/楕円 345"/>
        <xdr:cNvSpPr/>
      </xdr:nvSpPr>
      <xdr:spPr>
        <a:xfrm>
          <a:off x="15240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18432</xdr:rowOff>
    </xdr:from>
    <xdr:ext cx="762000" cy="259045"/>
    <xdr:sp macro="" textlink="">
      <xdr:nvSpPr>
        <xdr:cNvPr id="347" name="テキスト ボックス 346"/>
        <xdr:cNvSpPr txBox="1"/>
      </xdr:nvSpPr>
      <xdr:spPr>
        <a:xfrm>
          <a:off x="14909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72934</xdr:rowOff>
    </xdr:from>
    <xdr:to>
      <xdr:col>21</xdr:col>
      <xdr:colOff>50800</xdr:colOff>
      <xdr:row>63</xdr:row>
      <xdr:rowOff>3084</xdr:rowOff>
    </xdr:to>
    <xdr:sp macro="" textlink="">
      <xdr:nvSpPr>
        <xdr:cNvPr id="348" name="円/楕円 347"/>
        <xdr:cNvSpPr/>
      </xdr:nvSpPr>
      <xdr:spPr>
        <a:xfrm>
          <a:off x="14351000" y="107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13261</xdr:rowOff>
    </xdr:from>
    <xdr:ext cx="762000" cy="259045"/>
    <xdr:sp macro="" textlink="">
      <xdr:nvSpPr>
        <xdr:cNvPr id="349" name="テキスト ボックス 348"/>
        <xdr:cNvSpPr txBox="1"/>
      </xdr:nvSpPr>
      <xdr:spPr>
        <a:xfrm>
          <a:off x="14020800" y="10471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103959</xdr:rowOff>
    </xdr:from>
    <xdr:to>
      <xdr:col>19</xdr:col>
      <xdr:colOff>533400</xdr:colOff>
      <xdr:row>63</xdr:row>
      <xdr:rowOff>34109</xdr:rowOff>
    </xdr:to>
    <xdr:sp macro="" textlink="">
      <xdr:nvSpPr>
        <xdr:cNvPr id="350" name="円/楕円 349"/>
        <xdr:cNvSpPr/>
      </xdr:nvSpPr>
      <xdr:spPr>
        <a:xfrm>
          <a:off x="13462000" y="1073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44286</xdr:rowOff>
    </xdr:from>
    <xdr:ext cx="762000" cy="259045"/>
    <xdr:sp macro="" textlink="">
      <xdr:nvSpPr>
        <xdr:cNvPr id="351" name="テキスト ボックス 350"/>
        <xdr:cNvSpPr txBox="1"/>
      </xdr:nvSpPr>
      <xdr:spPr>
        <a:xfrm>
          <a:off x="13131800" y="10502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12/67</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４％上昇。類似団体平均を下回る６．６％となっているが、今後、公営企業の元利償還金への繰出金、一部事務組合などの公債費への負担金等の増額が予想されることから、白石市行財政改革推進計画のもと、引き続き公債費抑制対策を講ずるなど健全な財政運営に努める。</a:t>
          </a: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44</xdr:row>
      <xdr:rowOff>52494</xdr:rowOff>
    </xdr:to>
    <xdr:cxnSp macro="">
      <xdr:nvCxnSpPr>
        <xdr:cNvPr id="380" name="直線コネクタ 379"/>
        <xdr:cNvCxnSpPr/>
      </xdr:nvCxnSpPr>
      <xdr:spPr>
        <a:xfrm flipV="1">
          <a:off x="17018000" y="6261100"/>
          <a:ext cx="0" cy="1335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24571</xdr:rowOff>
    </xdr:from>
    <xdr:ext cx="762000" cy="259045"/>
    <xdr:sp macro="" textlink="">
      <xdr:nvSpPr>
        <xdr:cNvPr id="381" name="公債費負担の状況最小値テキスト"/>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17.6</a:t>
          </a:r>
          <a:endParaRPr kumimoji="1" lang="ja-JP" altLang="en-US" sz="1000" b="1">
            <a:latin typeface="ＭＳ Ｐゴシック"/>
          </a:endParaRPr>
        </a:p>
      </xdr:txBody>
    </xdr:sp>
    <xdr:clientData/>
  </xdr:oneCellAnchor>
  <xdr:twoCellAnchor>
    <xdr:from>
      <xdr:col>24</xdr:col>
      <xdr:colOff>469900</xdr:colOff>
      <xdr:row>44</xdr:row>
      <xdr:rowOff>52494</xdr:rowOff>
    </xdr:from>
    <xdr:to>
      <xdr:col>24</xdr:col>
      <xdr:colOff>647700</xdr:colOff>
      <xdr:row>44</xdr:row>
      <xdr:rowOff>52494</xdr:rowOff>
    </xdr:to>
    <xdr:cxnSp macro="">
      <xdr:nvCxnSpPr>
        <xdr:cNvPr id="382" name="直線コネクタ 381"/>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83"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84" name="直線コネクタ 383"/>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164254</xdr:rowOff>
    </xdr:from>
    <xdr:to>
      <xdr:col>24</xdr:col>
      <xdr:colOff>558800</xdr:colOff>
      <xdr:row>39</xdr:row>
      <xdr:rowOff>24977</xdr:rowOff>
    </xdr:to>
    <xdr:cxnSp macro="">
      <xdr:nvCxnSpPr>
        <xdr:cNvPr id="385" name="直線コネクタ 384"/>
        <xdr:cNvCxnSpPr/>
      </xdr:nvCxnSpPr>
      <xdr:spPr>
        <a:xfrm>
          <a:off x="16179800" y="6679354"/>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64364</xdr:rowOff>
    </xdr:from>
    <xdr:ext cx="762000" cy="259045"/>
    <xdr:sp macro="" textlink="">
      <xdr:nvSpPr>
        <xdr:cNvPr id="386" name="公債費負担の状況平均値テキスト"/>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92287</xdr:rowOff>
    </xdr:from>
    <xdr:to>
      <xdr:col>24</xdr:col>
      <xdr:colOff>609600</xdr:colOff>
      <xdr:row>41</xdr:row>
      <xdr:rowOff>22437</xdr:rowOff>
    </xdr:to>
    <xdr:sp macro="" textlink="">
      <xdr:nvSpPr>
        <xdr:cNvPr id="387" name="フローチャート : 判断 386"/>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164254</xdr:rowOff>
    </xdr:from>
    <xdr:to>
      <xdr:col>23</xdr:col>
      <xdr:colOff>406400</xdr:colOff>
      <xdr:row>39</xdr:row>
      <xdr:rowOff>73237</xdr:rowOff>
    </xdr:to>
    <xdr:cxnSp macro="">
      <xdr:nvCxnSpPr>
        <xdr:cNvPr id="388" name="直線コネクタ 387"/>
        <xdr:cNvCxnSpPr/>
      </xdr:nvCxnSpPr>
      <xdr:spPr>
        <a:xfrm flipV="1">
          <a:off x="15290800" y="667935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164677</xdr:rowOff>
    </xdr:from>
    <xdr:to>
      <xdr:col>23</xdr:col>
      <xdr:colOff>457200</xdr:colOff>
      <xdr:row>41</xdr:row>
      <xdr:rowOff>94827</xdr:rowOff>
    </xdr:to>
    <xdr:sp macro="" textlink="">
      <xdr:nvSpPr>
        <xdr:cNvPr id="389" name="フローチャート : 判断 388"/>
        <xdr:cNvSpPr/>
      </xdr:nvSpPr>
      <xdr:spPr>
        <a:xfrm>
          <a:off x="16129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79604</xdr:rowOff>
    </xdr:from>
    <xdr:ext cx="736600" cy="259045"/>
    <xdr:sp macro="" textlink="">
      <xdr:nvSpPr>
        <xdr:cNvPr id="390" name="テキスト ボックス 389"/>
        <xdr:cNvSpPr txBox="1"/>
      </xdr:nvSpPr>
      <xdr:spPr>
        <a:xfrm>
          <a:off x="15798800" y="710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73237</xdr:rowOff>
    </xdr:from>
    <xdr:to>
      <xdr:col>22</xdr:col>
      <xdr:colOff>203200</xdr:colOff>
      <xdr:row>40</xdr:row>
      <xdr:rowOff>46567</xdr:rowOff>
    </xdr:to>
    <xdr:cxnSp macro="">
      <xdr:nvCxnSpPr>
        <xdr:cNvPr id="391" name="直線コネクタ 390"/>
        <xdr:cNvCxnSpPr/>
      </xdr:nvCxnSpPr>
      <xdr:spPr>
        <a:xfrm flipV="1">
          <a:off x="14401800" y="6759787"/>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65617</xdr:rowOff>
    </xdr:from>
    <xdr:to>
      <xdr:col>22</xdr:col>
      <xdr:colOff>254000</xdr:colOff>
      <xdr:row>41</xdr:row>
      <xdr:rowOff>167217</xdr:rowOff>
    </xdr:to>
    <xdr:sp macro="" textlink="">
      <xdr:nvSpPr>
        <xdr:cNvPr id="392" name="フローチャート : 判断 391"/>
        <xdr:cNvSpPr/>
      </xdr:nvSpPr>
      <xdr:spPr>
        <a:xfrm>
          <a:off x="15240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151994</xdr:rowOff>
    </xdr:from>
    <xdr:ext cx="762000" cy="259045"/>
    <xdr:sp macro="" textlink="">
      <xdr:nvSpPr>
        <xdr:cNvPr id="393" name="テキスト ボックス 392"/>
        <xdr:cNvSpPr txBox="1"/>
      </xdr:nvSpPr>
      <xdr:spPr>
        <a:xfrm>
          <a:off x="14909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46567</xdr:rowOff>
    </xdr:from>
    <xdr:to>
      <xdr:col>21</xdr:col>
      <xdr:colOff>0</xdr:colOff>
      <xdr:row>41</xdr:row>
      <xdr:rowOff>52070</xdr:rowOff>
    </xdr:to>
    <xdr:cxnSp macro="">
      <xdr:nvCxnSpPr>
        <xdr:cNvPr id="394" name="直線コネクタ 393"/>
        <xdr:cNvCxnSpPr/>
      </xdr:nvCxnSpPr>
      <xdr:spPr>
        <a:xfrm flipV="1">
          <a:off x="13512800" y="6904567"/>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129963</xdr:rowOff>
    </xdr:from>
    <xdr:to>
      <xdr:col>21</xdr:col>
      <xdr:colOff>50800</xdr:colOff>
      <xdr:row>42</xdr:row>
      <xdr:rowOff>60113</xdr:rowOff>
    </xdr:to>
    <xdr:sp macro="" textlink="">
      <xdr:nvSpPr>
        <xdr:cNvPr id="395" name="フローチャート : 判断 394"/>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44890</xdr:rowOff>
    </xdr:from>
    <xdr:ext cx="762000" cy="259045"/>
    <xdr:sp macro="" textlink="">
      <xdr:nvSpPr>
        <xdr:cNvPr id="396" name="テキスト ボックス 395"/>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38946</xdr:rowOff>
    </xdr:from>
    <xdr:to>
      <xdr:col>19</xdr:col>
      <xdr:colOff>533400</xdr:colOff>
      <xdr:row>42</xdr:row>
      <xdr:rowOff>140546</xdr:rowOff>
    </xdr:to>
    <xdr:sp macro="" textlink="">
      <xdr:nvSpPr>
        <xdr:cNvPr id="397" name="フローチャート : 判断 396"/>
        <xdr:cNvSpPr/>
      </xdr:nvSpPr>
      <xdr:spPr>
        <a:xfrm>
          <a:off x="13462000" y="723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125323</xdr:rowOff>
    </xdr:from>
    <xdr:ext cx="762000" cy="259045"/>
    <xdr:sp macro="" textlink="">
      <xdr:nvSpPr>
        <xdr:cNvPr id="398" name="テキスト ボックス 397"/>
        <xdr:cNvSpPr txBox="1"/>
      </xdr:nvSpPr>
      <xdr:spPr>
        <a:xfrm>
          <a:off x="13131800" y="732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38</xdr:row>
      <xdr:rowOff>145627</xdr:rowOff>
    </xdr:from>
    <xdr:to>
      <xdr:col>24</xdr:col>
      <xdr:colOff>609600</xdr:colOff>
      <xdr:row>39</xdr:row>
      <xdr:rowOff>75777</xdr:rowOff>
    </xdr:to>
    <xdr:sp macro="" textlink="">
      <xdr:nvSpPr>
        <xdr:cNvPr id="404" name="円/楕円 403"/>
        <xdr:cNvSpPr/>
      </xdr:nvSpPr>
      <xdr:spPr>
        <a:xfrm>
          <a:off x="169672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162154</xdr:rowOff>
    </xdr:from>
    <xdr:ext cx="762000" cy="259045"/>
    <xdr:sp macro="" textlink="">
      <xdr:nvSpPr>
        <xdr:cNvPr id="405" name="公債費負担の状況該当値テキスト"/>
        <xdr:cNvSpPr txBox="1"/>
      </xdr:nvSpPr>
      <xdr:spPr>
        <a:xfrm>
          <a:off x="17106900" y="650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113454</xdr:rowOff>
    </xdr:from>
    <xdr:to>
      <xdr:col>23</xdr:col>
      <xdr:colOff>457200</xdr:colOff>
      <xdr:row>39</xdr:row>
      <xdr:rowOff>43604</xdr:rowOff>
    </xdr:to>
    <xdr:sp macro="" textlink="">
      <xdr:nvSpPr>
        <xdr:cNvPr id="406" name="円/楕円 405"/>
        <xdr:cNvSpPr/>
      </xdr:nvSpPr>
      <xdr:spPr>
        <a:xfrm>
          <a:off x="16129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53780</xdr:rowOff>
    </xdr:from>
    <xdr:ext cx="736600" cy="259045"/>
    <xdr:sp macro="" textlink="">
      <xdr:nvSpPr>
        <xdr:cNvPr id="407" name="テキスト ボックス 406"/>
        <xdr:cNvSpPr txBox="1"/>
      </xdr:nvSpPr>
      <xdr:spPr>
        <a:xfrm>
          <a:off x="15798800" y="63974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22437</xdr:rowOff>
    </xdr:from>
    <xdr:to>
      <xdr:col>22</xdr:col>
      <xdr:colOff>254000</xdr:colOff>
      <xdr:row>39</xdr:row>
      <xdr:rowOff>124037</xdr:rowOff>
    </xdr:to>
    <xdr:sp macro="" textlink="">
      <xdr:nvSpPr>
        <xdr:cNvPr id="408" name="円/楕円 407"/>
        <xdr:cNvSpPr/>
      </xdr:nvSpPr>
      <xdr:spPr>
        <a:xfrm>
          <a:off x="15240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134214</xdr:rowOff>
    </xdr:from>
    <xdr:ext cx="762000" cy="259045"/>
    <xdr:sp macro="" textlink="">
      <xdr:nvSpPr>
        <xdr:cNvPr id="409" name="テキスト ボックス 408"/>
        <xdr:cNvSpPr txBox="1"/>
      </xdr:nvSpPr>
      <xdr:spPr>
        <a:xfrm>
          <a:off x="14909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167217</xdr:rowOff>
    </xdr:from>
    <xdr:to>
      <xdr:col>21</xdr:col>
      <xdr:colOff>50800</xdr:colOff>
      <xdr:row>40</xdr:row>
      <xdr:rowOff>97367</xdr:rowOff>
    </xdr:to>
    <xdr:sp macro="" textlink="">
      <xdr:nvSpPr>
        <xdr:cNvPr id="410" name="円/楕円 409"/>
        <xdr:cNvSpPr/>
      </xdr:nvSpPr>
      <xdr:spPr>
        <a:xfrm>
          <a:off x="14351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107544</xdr:rowOff>
    </xdr:from>
    <xdr:ext cx="762000" cy="259045"/>
    <xdr:sp macro="" textlink="">
      <xdr:nvSpPr>
        <xdr:cNvPr id="411" name="テキスト ボックス 410"/>
        <xdr:cNvSpPr txBox="1"/>
      </xdr:nvSpPr>
      <xdr:spPr>
        <a:xfrm>
          <a:off x="14020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1270</xdr:rowOff>
    </xdr:from>
    <xdr:to>
      <xdr:col>19</xdr:col>
      <xdr:colOff>533400</xdr:colOff>
      <xdr:row>41</xdr:row>
      <xdr:rowOff>102870</xdr:rowOff>
    </xdr:to>
    <xdr:sp macro="" textlink="">
      <xdr:nvSpPr>
        <xdr:cNvPr id="412" name="円/楕円 411"/>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113047</xdr:rowOff>
    </xdr:from>
    <xdr:ext cx="762000" cy="259045"/>
    <xdr:sp macro="" textlink="">
      <xdr:nvSpPr>
        <xdr:cNvPr id="413" name="テキスト ボックス 412"/>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平成２７年度決算でも将来負担は発生しなかった。しかしながら、今後は一部事務組合などの公債費への負担金等の増加が予想されることから、充当可能な財源を確保するなど健全な財政運営に努める。</a:t>
          </a: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30" name="直線コネクタ 429"/>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31" name="テキスト ボックス 430"/>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34" name="直線コネクタ 433"/>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35" name="テキスト ボックス 434"/>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15</xdr:row>
      <xdr:rowOff>0</xdr:rowOff>
    </xdr:from>
    <xdr:to>
      <xdr:col>24</xdr:col>
      <xdr:colOff>558800</xdr:colOff>
      <xdr:row>22</xdr:row>
      <xdr:rowOff>93821</xdr:rowOff>
    </xdr:to>
    <xdr:cxnSp macro="">
      <xdr:nvCxnSpPr>
        <xdr:cNvPr id="438" name="直線コネクタ 437"/>
        <xdr:cNvCxnSpPr/>
      </xdr:nvCxnSpPr>
      <xdr:spPr>
        <a:xfrm flipV="1">
          <a:off x="17018000" y="2571750"/>
          <a:ext cx="0" cy="12939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65898</xdr:rowOff>
    </xdr:from>
    <xdr:ext cx="762000" cy="259045"/>
    <xdr:sp macro="" textlink="">
      <xdr:nvSpPr>
        <xdr:cNvPr id="439" name="将来負担の状況最小値テキスト"/>
        <xdr:cNvSpPr txBox="1"/>
      </xdr:nvSpPr>
      <xdr:spPr>
        <a:xfrm>
          <a:off x="17106900" y="3837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214.5</a:t>
          </a:r>
          <a:endParaRPr kumimoji="1" lang="ja-JP" altLang="en-US" sz="1000" b="1">
            <a:latin typeface="ＭＳ Ｐゴシック"/>
          </a:endParaRPr>
        </a:p>
      </xdr:txBody>
    </xdr:sp>
    <xdr:clientData/>
  </xdr:oneCellAnchor>
  <xdr:twoCellAnchor>
    <xdr:from>
      <xdr:col>24</xdr:col>
      <xdr:colOff>469900</xdr:colOff>
      <xdr:row>22</xdr:row>
      <xdr:rowOff>93821</xdr:rowOff>
    </xdr:from>
    <xdr:to>
      <xdr:col>24</xdr:col>
      <xdr:colOff>647700</xdr:colOff>
      <xdr:row>22</xdr:row>
      <xdr:rowOff>93821</xdr:rowOff>
    </xdr:to>
    <xdr:cxnSp macro="">
      <xdr:nvCxnSpPr>
        <xdr:cNvPr id="440" name="直線コネクタ 439"/>
        <xdr:cNvCxnSpPr/>
      </xdr:nvCxnSpPr>
      <xdr:spPr>
        <a:xfrm>
          <a:off x="16929100" y="386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86377</xdr:rowOff>
    </xdr:from>
    <xdr:ext cx="762000" cy="259045"/>
    <xdr:sp macro="" textlink="">
      <xdr:nvSpPr>
        <xdr:cNvPr id="441"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15</xdr:row>
      <xdr:rowOff>0</xdr:rowOff>
    </xdr:from>
    <xdr:to>
      <xdr:col>24</xdr:col>
      <xdr:colOff>647700</xdr:colOff>
      <xdr:row>15</xdr:row>
      <xdr:rowOff>0</xdr:rowOff>
    </xdr:to>
    <xdr:cxnSp macro="">
      <xdr:nvCxnSpPr>
        <xdr:cNvPr id="442" name="直線コネクタ 441"/>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16</xdr:row>
      <xdr:rowOff>92473</xdr:rowOff>
    </xdr:from>
    <xdr:ext cx="762000" cy="259045"/>
    <xdr:sp macro="" textlink="">
      <xdr:nvSpPr>
        <xdr:cNvPr id="443" name="将来負担の状況平均値テキスト"/>
        <xdr:cNvSpPr txBox="1"/>
      </xdr:nvSpPr>
      <xdr:spPr>
        <a:xfrm>
          <a:off x="17106900" y="28356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56.8</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120396</xdr:rowOff>
    </xdr:from>
    <xdr:to>
      <xdr:col>24</xdr:col>
      <xdr:colOff>609600</xdr:colOff>
      <xdr:row>17</xdr:row>
      <xdr:rowOff>50546</xdr:rowOff>
    </xdr:to>
    <xdr:sp macro="" textlink="">
      <xdr:nvSpPr>
        <xdr:cNvPr id="444" name="フローチャート : 判断 443"/>
        <xdr:cNvSpPr/>
      </xdr:nvSpPr>
      <xdr:spPr>
        <a:xfrm>
          <a:off x="16967200" y="286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16</xdr:row>
      <xdr:rowOff>144526</xdr:rowOff>
    </xdr:from>
    <xdr:to>
      <xdr:col>23</xdr:col>
      <xdr:colOff>457200</xdr:colOff>
      <xdr:row>17</xdr:row>
      <xdr:rowOff>74676</xdr:rowOff>
    </xdr:to>
    <xdr:sp macro="" textlink="">
      <xdr:nvSpPr>
        <xdr:cNvPr id="445" name="フローチャート : 判断 444"/>
        <xdr:cNvSpPr/>
      </xdr:nvSpPr>
      <xdr:spPr>
        <a:xfrm>
          <a:off x="16129000" y="288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84853</xdr:rowOff>
    </xdr:from>
    <xdr:ext cx="736600" cy="259045"/>
    <xdr:sp macro="" textlink="">
      <xdr:nvSpPr>
        <xdr:cNvPr id="446" name="テキスト ボックス 445"/>
        <xdr:cNvSpPr txBox="1"/>
      </xdr:nvSpPr>
      <xdr:spPr>
        <a:xfrm>
          <a:off x="15798800" y="2656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22</xdr:col>
      <xdr:colOff>152400</xdr:colOff>
      <xdr:row>17</xdr:row>
      <xdr:rowOff>222</xdr:rowOff>
    </xdr:from>
    <xdr:to>
      <xdr:col>22</xdr:col>
      <xdr:colOff>254000</xdr:colOff>
      <xdr:row>17</xdr:row>
      <xdr:rowOff>101822</xdr:rowOff>
    </xdr:to>
    <xdr:sp macro="" textlink="">
      <xdr:nvSpPr>
        <xdr:cNvPr id="447" name="フローチャート : 判断 446"/>
        <xdr:cNvSpPr/>
      </xdr:nvSpPr>
      <xdr:spPr>
        <a:xfrm>
          <a:off x="15240000" y="291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111999</xdr:rowOff>
    </xdr:from>
    <xdr:ext cx="762000" cy="259045"/>
    <xdr:sp macro="" textlink="">
      <xdr:nvSpPr>
        <xdr:cNvPr id="448" name="テキスト ボックス 447"/>
        <xdr:cNvSpPr txBox="1"/>
      </xdr:nvSpPr>
      <xdr:spPr>
        <a:xfrm>
          <a:off x="14909800" y="26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20</xdr:col>
      <xdr:colOff>635000</xdr:colOff>
      <xdr:row>17</xdr:row>
      <xdr:rowOff>65977</xdr:rowOff>
    </xdr:from>
    <xdr:to>
      <xdr:col>21</xdr:col>
      <xdr:colOff>50800</xdr:colOff>
      <xdr:row>17</xdr:row>
      <xdr:rowOff>167577</xdr:rowOff>
    </xdr:to>
    <xdr:sp macro="" textlink="">
      <xdr:nvSpPr>
        <xdr:cNvPr id="449" name="フローチャート : 判断 448"/>
        <xdr:cNvSpPr/>
      </xdr:nvSpPr>
      <xdr:spPr>
        <a:xfrm>
          <a:off x="14351000" y="298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6304</xdr:rowOff>
    </xdr:from>
    <xdr:ext cx="762000" cy="259045"/>
    <xdr:sp macro="" textlink="">
      <xdr:nvSpPr>
        <xdr:cNvPr id="450" name="テキスト ボックス 449"/>
        <xdr:cNvSpPr txBox="1"/>
      </xdr:nvSpPr>
      <xdr:spPr>
        <a:xfrm>
          <a:off x="14020800" y="2749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138970</xdr:rowOff>
    </xdr:from>
    <xdr:to>
      <xdr:col>19</xdr:col>
      <xdr:colOff>533400</xdr:colOff>
      <xdr:row>18</xdr:row>
      <xdr:rowOff>69120</xdr:rowOff>
    </xdr:to>
    <xdr:sp macro="" textlink="">
      <xdr:nvSpPr>
        <xdr:cNvPr id="451" name="フローチャート : 判断 450"/>
        <xdr:cNvSpPr/>
      </xdr:nvSpPr>
      <xdr:spPr>
        <a:xfrm>
          <a:off x="13462000" y="305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53897</xdr:rowOff>
    </xdr:from>
    <xdr:ext cx="762000" cy="259045"/>
    <xdr:sp macro="" textlink="">
      <xdr:nvSpPr>
        <xdr:cNvPr id="452" name="テキスト ボックス 451"/>
        <xdr:cNvSpPr txBox="1"/>
      </xdr:nvSpPr>
      <xdr:spPr>
        <a:xfrm>
          <a:off x="13131800" y="31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19</xdr:col>
      <xdr:colOff>431800</xdr:colOff>
      <xdr:row>14</xdr:row>
      <xdr:rowOff>164084</xdr:rowOff>
    </xdr:from>
    <xdr:to>
      <xdr:col>19</xdr:col>
      <xdr:colOff>533400</xdr:colOff>
      <xdr:row>15</xdr:row>
      <xdr:rowOff>94234</xdr:rowOff>
    </xdr:to>
    <xdr:sp macro="" textlink="">
      <xdr:nvSpPr>
        <xdr:cNvPr id="458" name="円/楕円 457"/>
        <xdr:cNvSpPr/>
      </xdr:nvSpPr>
      <xdr:spPr>
        <a:xfrm>
          <a:off x="13462000" y="256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104411</xdr:rowOff>
    </xdr:from>
    <xdr:ext cx="762000" cy="259045"/>
    <xdr:sp macro="" textlink="">
      <xdr:nvSpPr>
        <xdr:cNvPr id="459" name="テキスト ボックス 458"/>
        <xdr:cNvSpPr txBox="1"/>
      </xdr:nvSpPr>
      <xdr:spPr>
        <a:xfrm>
          <a:off x="13131800" y="2333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35,593
35,429
286.48
19,772,826
19,271,874
415,484
9,493,874
10,860,537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6.6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50/67</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９％減少した。人件費における経常収支比率は、類似団体平均を上回っているものの、給与水準となるラスパイレス指数は類似団体平均を下回っている。今後は、白石市行財政改革推進計画の着実な実施し、類似団体平均を上回らないよう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122428</xdr:rowOff>
    </xdr:from>
    <xdr:to>
      <xdr:col>7</xdr:col>
      <xdr:colOff>15875</xdr:colOff>
      <xdr:row>41</xdr:row>
      <xdr:rowOff>51562</xdr:rowOff>
    </xdr:to>
    <xdr:cxnSp macro="">
      <xdr:nvCxnSpPr>
        <xdr:cNvPr id="59" name="直線コネクタ 58"/>
        <xdr:cNvCxnSpPr/>
      </xdr:nvCxnSpPr>
      <xdr:spPr>
        <a:xfrm flipV="1">
          <a:off x="4826000" y="5608828"/>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23639</xdr:rowOff>
    </xdr:from>
    <xdr:ext cx="762000" cy="259045"/>
    <xdr:sp macro="" textlink="">
      <xdr:nvSpPr>
        <xdr:cNvPr id="60" name="人件費最小値テキスト"/>
        <xdr:cNvSpPr txBox="1"/>
      </xdr:nvSpPr>
      <xdr:spPr>
        <a:xfrm>
          <a:off x="4914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29.8</a:t>
          </a:r>
          <a:endParaRPr kumimoji="1" lang="ja-JP" altLang="en-US" sz="1000" b="1">
            <a:latin typeface="ＭＳ Ｐゴシック"/>
          </a:endParaRPr>
        </a:p>
      </xdr:txBody>
    </xdr:sp>
    <xdr:clientData/>
  </xdr:oneCellAnchor>
  <xdr:twoCellAnchor>
    <xdr:from>
      <xdr:col>6</xdr:col>
      <xdr:colOff>612775</xdr:colOff>
      <xdr:row>41</xdr:row>
      <xdr:rowOff>51562</xdr:rowOff>
    </xdr:from>
    <xdr:to>
      <xdr:col>7</xdr:col>
      <xdr:colOff>104775</xdr:colOff>
      <xdr:row>41</xdr:row>
      <xdr:rowOff>51562</xdr:rowOff>
    </xdr:to>
    <xdr:cxnSp macro="">
      <xdr:nvCxnSpPr>
        <xdr:cNvPr id="61" name="直線コネクタ 60"/>
        <xdr:cNvCxnSpPr/>
      </xdr:nvCxnSpPr>
      <xdr:spPr>
        <a:xfrm>
          <a:off x="4737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37355</xdr:rowOff>
    </xdr:from>
    <xdr:ext cx="762000" cy="259045"/>
    <xdr:sp macro="" textlink="">
      <xdr:nvSpPr>
        <xdr:cNvPr id="62" name="人件費最大値テキスト"/>
        <xdr:cNvSpPr txBox="1"/>
      </xdr:nvSpPr>
      <xdr:spPr>
        <a:xfrm>
          <a:off x="4914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a:t>
          </a:r>
          <a:endParaRPr kumimoji="1" lang="ja-JP" altLang="en-US" sz="1000" b="1">
            <a:latin typeface="ＭＳ Ｐゴシック"/>
          </a:endParaRPr>
        </a:p>
      </xdr:txBody>
    </xdr:sp>
    <xdr:clientData/>
  </xdr:oneCellAnchor>
  <xdr:twoCellAnchor>
    <xdr:from>
      <xdr:col>6</xdr:col>
      <xdr:colOff>612775</xdr:colOff>
      <xdr:row>32</xdr:row>
      <xdr:rowOff>122428</xdr:rowOff>
    </xdr:from>
    <xdr:to>
      <xdr:col>7</xdr:col>
      <xdr:colOff>104775</xdr:colOff>
      <xdr:row>32</xdr:row>
      <xdr:rowOff>122428</xdr:rowOff>
    </xdr:to>
    <xdr:cxnSp macro="">
      <xdr:nvCxnSpPr>
        <xdr:cNvPr id="63" name="直線コネクタ 62"/>
        <xdr:cNvCxnSpPr/>
      </xdr:nvCxnSpPr>
      <xdr:spPr>
        <a:xfrm>
          <a:off x="4737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127000</xdr:rowOff>
    </xdr:from>
    <xdr:to>
      <xdr:col>7</xdr:col>
      <xdr:colOff>15875</xdr:colOff>
      <xdr:row>39</xdr:row>
      <xdr:rowOff>37846</xdr:rowOff>
    </xdr:to>
    <xdr:cxnSp macro="">
      <xdr:nvCxnSpPr>
        <xdr:cNvPr id="64" name="直線コネクタ 63"/>
        <xdr:cNvCxnSpPr/>
      </xdr:nvCxnSpPr>
      <xdr:spPr>
        <a:xfrm flipV="1">
          <a:off x="3987800" y="664210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161307</xdr:rowOff>
    </xdr:from>
    <xdr:ext cx="762000" cy="259045"/>
    <xdr:sp macro="" textlink="">
      <xdr:nvSpPr>
        <xdr:cNvPr id="65" name="人件費平均値テキスト"/>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144780</xdr:rowOff>
    </xdr:from>
    <xdr:to>
      <xdr:col>7</xdr:col>
      <xdr:colOff>66675</xdr:colOff>
      <xdr:row>37</xdr:row>
      <xdr:rowOff>74930</xdr:rowOff>
    </xdr:to>
    <xdr:sp macro="" textlink="">
      <xdr:nvSpPr>
        <xdr:cNvPr id="66" name="フローチャート : 判断 65"/>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154432</xdr:rowOff>
    </xdr:from>
    <xdr:to>
      <xdr:col>5</xdr:col>
      <xdr:colOff>549275</xdr:colOff>
      <xdr:row>39</xdr:row>
      <xdr:rowOff>37846</xdr:rowOff>
    </xdr:to>
    <xdr:cxnSp macro="">
      <xdr:nvCxnSpPr>
        <xdr:cNvPr id="67" name="直線コネクタ 66"/>
        <xdr:cNvCxnSpPr/>
      </xdr:nvCxnSpPr>
      <xdr:spPr>
        <a:xfrm>
          <a:off x="3098800" y="66695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137922</xdr:rowOff>
    </xdr:from>
    <xdr:to>
      <xdr:col>5</xdr:col>
      <xdr:colOff>600075</xdr:colOff>
      <xdr:row>38</xdr:row>
      <xdr:rowOff>68072</xdr:rowOff>
    </xdr:to>
    <xdr:sp macro="" textlink="">
      <xdr:nvSpPr>
        <xdr:cNvPr id="68" name="フローチャート : 判断 67"/>
        <xdr:cNvSpPr/>
      </xdr:nvSpPr>
      <xdr:spPr>
        <a:xfrm>
          <a:off x="39370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78249</xdr:rowOff>
    </xdr:from>
    <xdr:ext cx="736600" cy="259045"/>
    <xdr:sp macro="" textlink="">
      <xdr:nvSpPr>
        <xdr:cNvPr id="69" name="テキスト ボックス 68"/>
        <xdr:cNvSpPr txBox="1"/>
      </xdr:nvSpPr>
      <xdr:spPr>
        <a:xfrm>
          <a:off x="3606800" y="6250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127000</xdr:rowOff>
    </xdr:from>
    <xdr:to>
      <xdr:col>4</xdr:col>
      <xdr:colOff>346075</xdr:colOff>
      <xdr:row>38</xdr:row>
      <xdr:rowOff>154432</xdr:rowOff>
    </xdr:to>
    <xdr:cxnSp macro="">
      <xdr:nvCxnSpPr>
        <xdr:cNvPr id="70" name="直線コネクタ 69"/>
        <xdr:cNvCxnSpPr/>
      </xdr:nvCxnSpPr>
      <xdr:spPr>
        <a:xfrm>
          <a:off x="2209800" y="664210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119634</xdr:rowOff>
    </xdr:from>
    <xdr:to>
      <xdr:col>4</xdr:col>
      <xdr:colOff>396875</xdr:colOff>
      <xdr:row>38</xdr:row>
      <xdr:rowOff>49785</xdr:rowOff>
    </xdr:to>
    <xdr:sp macro="" textlink="">
      <xdr:nvSpPr>
        <xdr:cNvPr id="71" name="フローチャート : 判断 70"/>
        <xdr:cNvSpPr/>
      </xdr:nvSpPr>
      <xdr:spPr>
        <a:xfrm>
          <a:off x="3048000" y="64632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59961</xdr:rowOff>
    </xdr:from>
    <xdr:ext cx="762000" cy="259045"/>
    <xdr:sp macro="" textlink="">
      <xdr:nvSpPr>
        <xdr:cNvPr id="72" name="テキスト ボックス 71"/>
        <xdr:cNvSpPr txBox="1"/>
      </xdr:nvSpPr>
      <xdr:spPr>
        <a:xfrm>
          <a:off x="2717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127000</xdr:rowOff>
    </xdr:from>
    <xdr:to>
      <xdr:col>3</xdr:col>
      <xdr:colOff>142875</xdr:colOff>
      <xdr:row>38</xdr:row>
      <xdr:rowOff>154432</xdr:rowOff>
    </xdr:to>
    <xdr:cxnSp macro="">
      <xdr:nvCxnSpPr>
        <xdr:cNvPr id="73" name="直線コネクタ 72"/>
        <xdr:cNvCxnSpPr/>
      </xdr:nvCxnSpPr>
      <xdr:spPr>
        <a:xfrm flipV="1">
          <a:off x="1320800" y="664210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30480</xdr:rowOff>
    </xdr:from>
    <xdr:to>
      <xdr:col>3</xdr:col>
      <xdr:colOff>193675</xdr:colOff>
      <xdr:row>38</xdr:row>
      <xdr:rowOff>132080</xdr:rowOff>
    </xdr:to>
    <xdr:sp macro="" textlink="">
      <xdr:nvSpPr>
        <xdr:cNvPr id="74" name="フローチャート : 判断 73"/>
        <xdr:cNvSpPr/>
      </xdr:nvSpPr>
      <xdr:spPr>
        <a:xfrm>
          <a:off x="2159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142257</xdr:rowOff>
    </xdr:from>
    <xdr:ext cx="762000" cy="259045"/>
    <xdr:sp macro="" textlink="">
      <xdr:nvSpPr>
        <xdr:cNvPr id="75" name="テキスト ボックス 74"/>
        <xdr:cNvSpPr txBox="1"/>
      </xdr:nvSpPr>
      <xdr:spPr>
        <a:xfrm>
          <a:off x="1828800" y="631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67056</xdr:rowOff>
    </xdr:from>
    <xdr:to>
      <xdr:col>1</xdr:col>
      <xdr:colOff>676275</xdr:colOff>
      <xdr:row>38</xdr:row>
      <xdr:rowOff>168656</xdr:rowOff>
    </xdr:to>
    <xdr:sp macro="" textlink="">
      <xdr:nvSpPr>
        <xdr:cNvPr id="76" name="フローチャート : 判断 75"/>
        <xdr:cNvSpPr/>
      </xdr:nvSpPr>
      <xdr:spPr>
        <a:xfrm>
          <a:off x="1270000" y="658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7383</xdr:rowOff>
    </xdr:from>
    <xdr:ext cx="762000" cy="259045"/>
    <xdr:sp macro="" textlink="">
      <xdr:nvSpPr>
        <xdr:cNvPr id="77" name="テキスト ボックス 76"/>
        <xdr:cNvSpPr txBox="1"/>
      </xdr:nvSpPr>
      <xdr:spPr>
        <a:xfrm>
          <a:off x="939800" y="635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76200</xdr:rowOff>
    </xdr:from>
    <xdr:to>
      <xdr:col>7</xdr:col>
      <xdr:colOff>66675</xdr:colOff>
      <xdr:row>39</xdr:row>
      <xdr:rowOff>6350</xdr:rowOff>
    </xdr:to>
    <xdr:sp macro="" textlink="">
      <xdr:nvSpPr>
        <xdr:cNvPr id="83" name="円/楕円 82"/>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48277</xdr:rowOff>
    </xdr:from>
    <xdr:ext cx="762000" cy="259045"/>
    <xdr:sp macro="" textlink="">
      <xdr:nvSpPr>
        <xdr:cNvPr id="84" name="人件費該当値テキスト"/>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158496</xdr:rowOff>
    </xdr:from>
    <xdr:to>
      <xdr:col>5</xdr:col>
      <xdr:colOff>600075</xdr:colOff>
      <xdr:row>39</xdr:row>
      <xdr:rowOff>88646</xdr:rowOff>
    </xdr:to>
    <xdr:sp macro="" textlink="">
      <xdr:nvSpPr>
        <xdr:cNvPr id="85" name="円/楕円 84"/>
        <xdr:cNvSpPr/>
      </xdr:nvSpPr>
      <xdr:spPr>
        <a:xfrm>
          <a:off x="39370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73423</xdr:rowOff>
    </xdr:from>
    <xdr:ext cx="736600" cy="259045"/>
    <xdr:sp macro="" textlink="">
      <xdr:nvSpPr>
        <xdr:cNvPr id="86" name="テキスト ボックス 85"/>
        <xdr:cNvSpPr txBox="1"/>
      </xdr:nvSpPr>
      <xdr:spPr>
        <a:xfrm>
          <a:off x="3606800" y="675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103632</xdr:rowOff>
    </xdr:from>
    <xdr:to>
      <xdr:col>4</xdr:col>
      <xdr:colOff>396875</xdr:colOff>
      <xdr:row>39</xdr:row>
      <xdr:rowOff>33782</xdr:rowOff>
    </xdr:to>
    <xdr:sp macro="" textlink="">
      <xdr:nvSpPr>
        <xdr:cNvPr id="87" name="円/楕円 86"/>
        <xdr:cNvSpPr/>
      </xdr:nvSpPr>
      <xdr:spPr>
        <a:xfrm>
          <a:off x="3048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18559</xdr:rowOff>
    </xdr:from>
    <xdr:ext cx="762000" cy="259045"/>
    <xdr:sp macro="" textlink="">
      <xdr:nvSpPr>
        <xdr:cNvPr id="88" name="テキスト ボックス 87"/>
        <xdr:cNvSpPr txBox="1"/>
      </xdr:nvSpPr>
      <xdr:spPr>
        <a:xfrm>
          <a:off x="2717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76200</xdr:rowOff>
    </xdr:from>
    <xdr:to>
      <xdr:col>3</xdr:col>
      <xdr:colOff>193675</xdr:colOff>
      <xdr:row>39</xdr:row>
      <xdr:rowOff>6350</xdr:rowOff>
    </xdr:to>
    <xdr:sp macro="" textlink="">
      <xdr:nvSpPr>
        <xdr:cNvPr id="89" name="円/楕円 88"/>
        <xdr:cNvSpPr/>
      </xdr:nvSpPr>
      <xdr:spPr>
        <a:xfrm>
          <a:off x="2159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162577</xdr:rowOff>
    </xdr:from>
    <xdr:ext cx="762000" cy="259045"/>
    <xdr:sp macro="" textlink="">
      <xdr:nvSpPr>
        <xdr:cNvPr id="90" name="テキスト ボックス 89"/>
        <xdr:cNvSpPr txBox="1"/>
      </xdr:nvSpPr>
      <xdr:spPr>
        <a:xfrm>
          <a:off x="1828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103632</xdr:rowOff>
    </xdr:from>
    <xdr:to>
      <xdr:col>1</xdr:col>
      <xdr:colOff>676275</xdr:colOff>
      <xdr:row>39</xdr:row>
      <xdr:rowOff>33782</xdr:rowOff>
    </xdr:to>
    <xdr:sp macro="" textlink="">
      <xdr:nvSpPr>
        <xdr:cNvPr id="91" name="円/楕円 90"/>
        <xdr:cNvSpPr/>
      </xdr:nvSpPr>
      <xdr:spPr>
        <a:xfrm>
          <a:off x="1270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18559</xdr:rowOff>
    </xdr:from>
    <xdr:ext cx="762000" cy="259045"/>
    <xdr:sp macro="" textlink="">
      <xdr:nvSpPr>
        <xdr:cNvPr id="92" name="テキスト ボックス 91"/>
        <xdr:cNvSpPr txBox="1"/>
      </xdr:nvSpPr>
      <xdr:spPr>
        <a:xfrm>
          <a:off x="939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45/67</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８％増加の１４．７％と類似団体平均を上回っており、上昇傾向にある。主な要因は、社会保障・税番号制度に係るシステム改修費及びセキュリティ強化対策費、福祉システムの更新経費等の増加などである。白石市行財政改革推進計画に基づき、今後は白石市行財政改革推進計画に基づく削減を強化し、類似団体平均を上回らないよう努め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143328</xdr:rowOff>
    </xdr:to>
    <xdr:cxnSp macro="">
      <xdr:nvCxnSpPr>
        <xdr:cNvPr id="122" name="直線コネクタ 121"/>
        <xdr:cNvCxnSpPr/>
      </xdr:nvCxnSpPr>
      <xdr:spPr>
        <a:xfrm flipV="1">
          <a:off x="16510000" y="21027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115405</xdr:rowOff>
    </xdr:from>
    <xdr:ext cx="762000" cy="259045"/>
    <xdr:sp macro="" textlink="">
      <xdr:nvSpPr>
        <xdr:cNvPr id="123" name="物件費最小値テキスト"/>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21.9</a:t>
          </a:r>
          <a:endParaRPr kumimoji="1" lang="ja-JP" altLang="en-US" sz="1000" b="1">
            <a:latin typeface="ＭＳ Ｐゴシック"/>
          </a:endParaRPr>
        </a:p>
      </xdr:txBody>
    </xdr:sp>
    <xdr:clientData/>
  </xdr:oneCellAnchor>
  <xdr:twoCellAnchor>
    <xdr:from>
      <xdr:col>23</xdr:col>
      <xdr:colOff>628650</xdr:colOff>
      <xdr:row>20</xdr:row>
      <xdr:rowOff>143328</xdr:rowOff>
    </xdr:from>
    <xdr:to>
      <xdr:col>24</xdr:col>
      <xdr:colOff>120650</xdr:colOff>
      <xdr:row>20</xdr:row>
      <xdr:rowOff>143328</xdr:rowOff>
    </xdr:to>
    <xdr:cxnSp macro="">
      <xdr:nvCxnSpPr>
        <xdr:cNvPr id="124" name="直線コネクタ 123"/>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5"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6" name="直線コネクタ 125"/>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129721</xdr:rowOff>
    </xdr:from>
    <xdr:to>
      <xdr:col>24</xdr:col>
      <xdr:colOff>31750</xdr:colOff>
      <xdr:row>16</xdr:row>
      <xdr:rowOff>45357</xdr:rowOff>
    </xdr:to>
    <xdr:cxnSp macro="">
      <xdr:nvCxnSpPr>
        <xdr:cNvPr id="127" name="直線コネクタ 126"/>
        <xdr:cNvCxnSpPr/>
      </xdr:nvCxnSpPr>
      <xdr:spPr>
        <a:xfrm>
          <a:off x="15671800" y="2701471"/>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84563</xdr:rowOff>
    </xdr:from>
    <xdr:ext cx="762000" cy="259045"/>
    <xdr:sp macro="" textlink="">
      <xdr:nvSpPr>
        <xdr:cNvPr id="128" name="物件費平均値テキスト"/>
        <xdr:cNvSpPr txBox="1"/>
      </xdr:nvSpPr>
      <xdr:spPr>
        <a:xfrm>
          <a:off x="16598900" y="2484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68036</xdr:rowOff>
    </xdr:from>
    <xdr:to>
      <xdr:col>24</xdr:col>
      <xdr:colOff>82550</xdr:colOff>
      <xdr:row>15</xdr:row>
      <xdr:rowOff>169636</xdr:rowOff>
    </xdr:to>
    <xdr:sp macro="" textlink="">
      <xdr:nvSpPr>
        <xdr:cNvPr id="129" name="フローチャート : 判断 128"/>
        <xdr:cNvSpPr/>
      </xdr:nvSpPr>
      <xdr:spPr>
        <a:xfrm>
          <a:off x="164592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116114</xdr:rowOff>
    </xdr:from>
    <xdr:to>
      <xdr:col>22</xdr:col>
      <xdr:colOff>565150</xdr:colOff>
      <xdr:row>15</xdr:row>
      <xdr:rowOff>129721</xdr:rowOff>
    </xdr:to>
    <xdr:cxnSp macro="">
      <xdr:nvCxnSpPr>
        <xdr:cNvPr id="130" name="直線コネクタ 129"/>
        <xdr:cNvCxnSpPr/>
      </xdr:nvCxnSpPr>
      <xdr:spPr>
        <a:xfrm>
          <a:off x="14782800" y="25164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119743</xdr:rowOff>
    </xdr:from>
    <xdr:to>
      <xdr:col>22</xdr:col>
      <xdr:colOff>615950</xdr:colOff>
      <xdr:row>15</xdr:row>
      <xdr:rowOff>49893</xdr:rowOff>
    </xdr:to>
    <xdr:sp macro="" textlink="">
      <xdr:nvSpPr>
        <xdr:cNvPr id="131" name="フローチャート : 判断 130"/>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60070</xdr:rowOff>
    </xdr:from>
    <xdr:ext cx="736600" cy="259045"/>
    <xdr:sp macro="" textlink="">
      <xdr:nvSpPr>
        <xdr:cNvPr id="132" name="テキスト ボックス 131"/>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72571</xdr:rowOff>
    </xdr:from>
    <xdr:to>
      <xdr:col>21</xdr:col>
      <xdr:colOff>361950</xdr:colOff>
      <xdr:row>14</xdr:row>
      <xdr:rowOff>116114</xdr:rowOff>
    </xdr:to>
    <xdr:cxnSp macro="">
      <xdr:nvCxnSpPr>
        <xdr:cNvPr id="133" name="直線コネクタ 132"/>
        <xdr:cNvCxnSpPr/>
      </xdr:nvCxnSpPr>
      <xdr:spPr>
        <a:xfrm>
          <a:off x="13893800" y="2472871"/>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65314</xdr:rowOff>
    </xdr:from>
    <xdr:to>
      <xdr:col>21</xdr:col>
      <xdr:colOff>412750</xdr:colOff>
      <xdr:row>14</xdr:row>
      <xdr:rowOff>166914</xdr:rowOff>
    </xdr:to>
    <xdr:sp macro="" textlink="">
      <xdr:nvSpPr>
        <xdr:cNvPr id="134" name="フローチャート : 判断 133"/>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5641</xdr:rowOff>
    </xdr:from>
    <xdr:ext cx="762000" cy="259045"/>
    <xdr:sp macro="" textlink="">
      <xdr:nvSpPr>
        <xdr:cNvPr id="135" name="テキスト ボックス 134"/>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61686</xdr:rowOff>
    </xdr:from>
    <xdr:to>
      <xdr:col>20</xdr:col>
      <xdr:colOff>158750</xdr:colOff>
      <xdr:row>14</xdr:row>
      <xdr:rowOff>72571</xdr:rowOff>
    </xdr:to>
    <xdr:cxnSp macro="">
      <xdr:nvCxnSpPr>
        <xdr:cNvPr id="136" name="直線コネクタ 135"/>
        <xdr:cNvCxnSpPr/>
      </xdr:nvCxnSpPr>
      <xdr:spPr>
        <a:xfrm>
          <a:off x="13004800" y="24619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21771</xdr:rowOff>
    </xdr:from>
    <xdr:to>
      <xdr:col>20</xdr:col>
      <xdr:colOff>209550</xdr:colOff>
      <xdr:row>14</xdr:row>
      <xdr:rowOff>123371</xdr:rowOff>
    </xdr:to>
    <xdr:sp macro="" textlink="">
      <xdr:nvSpPr>
        <xdr:cNvPr id="137" name="フローチャート : 判断 136"/>
        <xdr:cNvSpPr/>
      </xdr:nvSpPr>
      <xdr:spPr>
        <a:xfrm>
          <a:off x="13843000" y="242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133548</xdr:rowOff>
    </xdr:from>
    <xdr:ext cx="762000" cy="259045"/>
    <xdr:sp macro="" textlink="">
      <xdr:nvSpPr>
        <xdr:cNvPr id="138" name="テキスト ボックス 137"/>
        <xdr:cNvSpPr txBox="1"/>
      </xdr:nvSpPr>
      <xdr:spPr>
        <a:xfrm>
          <a:off x="13512800" y="219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13</xdr:row>
      <xdr:rowOff>160564</xdr:rowOff>
    </xdr:from>
    <xdr:to>
      <xdr:col>19</xdr:col>
      <xdr:colOff>6350</xdr:colOff>
      <xdr:row>14</xdr:row>
      <xdr:rowOff>90714</xdr:rowOff>
    </xdr:to>
    <xdr:sp macro="" textlink="">
      <xdr:nvSpPr>
        <xdr:cNvPr id="139" name="フローチャート : 判断 138"/>
        <xdr:cNvSpPr/>
      </xdr:nvSpPr>
      <xdr:spPr>
        <a:xfrm>
          <a:off x="12954000" y="238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100891</xdr:rowOff>
    </xdr:from>
    <xdr:ext cx="762000" cy="259045"/>
    <xdr:sp macro="" textlink="">
      <xdr:nvSpPr>
        <xdr:cNvPr id="140" name="テキスト ボックス 139"/>
        <xdr:cNvSpPr txBox="1"/>
      </xdr:nvSpPr>
      <xdr:spPr>
        <a:xfrm>
          <a:off x="12623800" y="215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166007</xdr:rowOff>
    </xdr:from>
    <xdr:to>
      <xdr:col>24</xdr:col>
      <xdr:colOff>82550</xdr:colOff>
      <xdr:row>16</xdr:row>
      <xdr:rowOff>96157</xdr:rowOff>
    </xdr:to>
    <xdr:sp macro="" textlink="">
      <xdr:nvSpPr>
        <xdr:cNvPr id="146" name="円/楕円 145"/>
        <xdr:cNvSpPr/>
      </xdr:nvSpPr>
      <xdr:spPr>
        <a:xfrm>
          <a:off x="164592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138084</xdr:rowOff>
    </xdr:from>
    <xdr:ext cx="762000" cy="259045"/>
    <xdr:sp macro="" textlink="">
      <xdr:nvSpPr>
        <xdr:cNvPr id="147" name="物件費該当値テキスト"/>
        <xdr:cNvSpPr txBox="1"/>
      </xdr:nvSpPr>
      <xdr:spPr>
        <a:xfrm>
          <a:off x="16598900" y="270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78921</xdr:rowOff>
    </xdr:from>
    <xdr:to>
      <xdr:col>22</xdr:col>
      <xdr:colOff>615950</xdr:colOff>
      <xdr:row>16</xdr:row>
      <xdr:rowOff>9071</xdr:rowOff>
    </xdr:to>
    <xdr:sp macro="" textlink="">
      <xdr:nvSpPr>
        <xdr:cNvPr id="148" name="円/楕円 147"/>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165298</xdr:rowOff>
    </xdr:from>
    <xdr:ext cx="736600" cy="259045"/>
    <xdr:sp macro="" textlink="">
      <xdr:nvSpPr>
        <xdr:cNvPr id="149" name="テキスト ボックス 148"/>
        <xdr:cNvSpPr txBox="1"/>
      </xdr:nvSpPr>
      <xdr:spPr>
        <a:xfrm>
          <a:off x="15290800" y="2737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65314</xdr:rowOff>
    </xdr:from>
    <xdr:to>
      <xdr:col>21</xdr:col>
      <xdr:colOff>412750</xdr:colOff>
      <xdr:row>14</xdr:row>
      <xdr:rowOff>166914</xdr:rowOff>
    </xdr:to>
    <xdr:sp macro="" textlink="">
      <xdr:nvSpPr>
        <xdr:cNvPr id="150" name="円/楕円 149"/>
        <xdr:cNvSpPr/>
      </xdr:nvSpPr>
      <xdr:spPr>
        <a:xfrm>
          <a:off x="14732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151691</xdr:rowOff>
    </xdr:from>
    <xdr:ext cx="762000" cy="259045"/>
    <xdr:sp macro="" textlink="">
      <xdr:nvSpPr>
        <xdr:cNvPr id="151" name="テキスト ボックス 150"/>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21771</xdr:rowOff>
    </xdr:from>
    <xdr:to>
      <xdr:col>20</xdr:col>
      <xdr:colOff>209550</xdr:colOff>
      <xdr:row>14</xdr:row>
      <xdr:rowOff>123371</xdr:rowOff>
    </xdr:to>
    <xdr:sp macro="" textlink="">
      <xdr:nvSpPr>
        <xdr:cNvPr id="152" name="円/楕円 151"/>
        <xdr:cNvSpPr/>
      </xdr:nvSpPr>
      <xdr:spPr>
        <a:xfrm>
          <a:off x="13843000" y="2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108148</xdr:rowOff>
    </xdr:from>
    <xdr:ext cx="762000" cy="259045"/>
    <xdr:sp macro="" textlink="">
      <xdr:nvSpPr>
        <xdr:cNvPr id="153" name="テキスト ボックス 152"/>
        <xdr:cNvSpPr txBox="1"/>
      </xdr:nvSpPr>
      <xdr:spPr>
        <a:xfrm>
          <a:off x="13512800" y="250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10886</xdr:rowOff>
    </xdr:from>
    <xdr:to>
      <xdr:col>19</xdr:col>
      <xdr:colOff>6350</xdr:colOff>
      <xdr:row>14</xdr:row>
      <xdr:rowOff>112486</xdr:rowOff>
    </xdr:to>
    <xdr:sp macro="" textlink="">
      <xdr:nvSpPr>
        <xdr:cNvPr id="154" name="円/楕円 153"/>
        <xdr:cNvSpPr/>
      </xdr:nvSpPr>
      <xdr:spPr>
        <a:xfrm>
          <a:off x="12954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97263</xdr:rowOff>
    </xdr:from>
    <xdr:ext cx="762000" cy="259045"/>
    <xdr:sp macro="" textlink="">
      <xdr:nvSpPr>
        <xdr:cNvPr id="155" name="テキスト ボックス 154"/>
        <xdr:cNvSpPr txBox="1"/>
      </xdr:nvSpPr>
      <xdr:spPr>
        <a:xfrm>
          <a:off x="12623800" y="24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35/67</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６％増加し、類似団体平均を上回った。主な要因は、私立保育園に対する施設型給付費や生活保護費の医療費扶助費の増加などである。前年度より０．６％増加し、類似団体平均を上回った。主な要因は、私立保育園に対する施設型給付費や生活保護費の医療費扶助費の増加などであ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124278</xdr:rowOff>
    </xdr:from>
    <xdr:to>
      <xdr:col>7</xdr:col>
      <xdr:colOff>15875</xdr:colOff>
      <xdr:row>61</xdr:row>
      <xdr:rowOff>69850</xdr:rowOff>
    </xdr:to>
    <xdr:cxnSp macro="">
      <xdr:nvCxnSpPr>
        <xdr:cNvPr id="185" name="直線コネクタ 184"/>
        <xdr:cNvCxnSpPr/>
      </xdr:nvCxnSpPr>
      <xdr:spPr>
        <a:xfrm flipV="1">
          <a:off x="4826000" y="9211128"/>
          <a:ext cx="0" cy="131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41927</xdr:rowOff>
    </xdr:from>
    <xdr:ext cx="762000" cy="259045"/>
    <xdr:sp macro="" textlink="">
      <xdr:nvSpPr>
        <xdr:cNvPr id="186"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61</xdr:row>
      <xdr:rowOff>69850</xdr:rowOff>
    </xdr:from>
    <xdr:to>
      <xdr:col>7</xdr:col>
      <xdr:colOff>104775</xdr:colOff>
      <xdr:row>61</xdr:row>
      <xdr:rowOff>69850</xdr:rowOff>
    </xdr:to>
    <xdr:cxnSp macro="">
      <xdr:nvCxnSpPr>
        <xdr:cNvPr id="187" name="直線コネクタ 186"/>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39205</xdr:rowOff>
    </xdr:from>
    <xdr:ext cx="762000" cy="259045"/>
    <xdr:sp macro="" textlink="">
      <xdr:nvSpPr>
        <xdr:cNvPr id="188" name="扶助費最大値テキスト"/>
        <xdr:cNvSpPr txBox="1"/>
      </xdr:nvSpPr>
      <xdr:spPr>
        <a:xfrm>
          <a:off x="4914900" y="895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6</xdr:col>
      <xdr:colOff>612775</xdr:colOff>
      <xdr:row>53</xdr:row>
      <xdr:rowOff>124278</xdr:rowOff>
    </xdr:from>
    <xdr:to>
      <xdr:col>7</xdr:col>
      <xdr:colOff>104775</xdr:colOff>
      <xdr:row>53</xdr:row>
      <xdr:rowOff>124278</xdr:rowOff>
    </xdr:to>
    <xdr:cxnSp macro="">
      <xdr:nvCxnSpPr>
        <xdr:cNvPr id="189" name="直線コネクタ 188"/>
        <xdr:cNvCxnSpPr/>
      </xdr:nvCxnSpPr>
      <xdr:spPr>
        <a:xfrm>
          <a:off x="4737100" y="921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97065</xdr:rowOff>
    </xdr:from>
    <xdr:to>
      <xdr:col>7</xdr:col>
      <xdr:colOff>15875</xdr:colOff>
      <xdr:row>55</xdr:row>
      <xdr:rowOff>162378</xdr:rowOff>
    </xdr:to>
    <xdr:cxnSp macro="">
      <xdr:nvCxnSpPr>
        <xdr:cNvPr id="190" name="直線コネクタ 189"/>
        <xdr:cNvCxnSpPr/>
      </xdr:nvCxnSpPr>
      <xdr:spPr>
        <a:xfrm>
          <a:off x="3987800" y="95268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117220</xdr:rowOff>
    </xdr:from>
    <xdr:ext cx="762000" cy="259045"/>
    <xdr:sp macro="" textlink="">
      <xdr:nvSpPr>
        <xdr:cNvPr id="191" name="扶助費平均値テキスト"/>
        <xdr:cNvSpPr txBox="1"/>
      </xdr:nvSpPr>
      <xdr:spPr>
        <a:xfrm>
          <a:off x="4914900" y="9375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100693</xdr:rowOff>
    </xdr:from>
    <xdr:to>
      <xdr:col>7</xdr:col>
      <xdr:colOff>66675</xdr:colOff>
      <xdr:row>56</xdr:row>
      <xdr:rowOff>30843</xdr:rowOff>
    </xdr:to>
    <xdr:sp macro="" textlink="">
      <xdr:nvSpPr>
        <xdr:cNvPr id="192" name="フローチャート : 判断 191"/>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31750</xdr:rowOff>
    </xdr:from>
    <xdr:to>
      <xdr:col>5</xdr:col>
      <xdr:colOff>549275</xdr:colOff>
      <xdr:row>55</xdr:row>
      <xdr:rowOff>97065</xdr:rowOff>
    </xdr:to>
    <xdr:cxnSp macro="">
      <xdr:nvCxnSpPr>
        <xdr:cNvPr id="193" name="直線コネクタ 192"/>
        <xdr:cNvCxnSpPr/>
      </xdr:nvCxnSpPr>
      <xdr:spPr>
        <a:xfrm>
          <a:off x="3098800" y="94615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89807</xdr:rowOff>
    </xdr:from>
    <xdr:to>
      <xdr:col>5</xdr:col>
      <xdr:colOff>600075</xdr:colOff>
      <xdr:row>56</xdr:row>
      <xdr:rowOff>19957</xdr:rowOff>
    </xdr:to>
    <xdr:sp macro="" textlink="">
      <xdr:nvSpPr>
        <xdr:cNvPr id="194" name="フローチャート : 判断 193"/>
        <xdr:cNvSpPr/>
      </xdr:nvSpPr>
      <xdr:spPr>
        <a:xfrm>
          <a:off x="3937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4734</xdr:rowOff>
    </xdr:from>
    <xdr:ext cx="736600" cy="259045"/>
    <xdr:sp macro="" textlink="">
      <xdr:nvSpPr>
        <xdr:cNvPr id="195" name="テキスト ボックス 194"/>
        <xdr:cNvSpPr txBox="1"/>
      </xdr:nvSpPr>
      <xdr:spPr>
        <a:xfrm>
          <a:off x="3606800" y="960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31750</xdr:rowOff>
    </xdr:from>
    <xdr:to>
      <xdr:col>4</xdr:col>
      <xdr:colOff>346075</xdr:colOff>
      <xdr:row>55</xdr:row>
      <xdr:rowOff>42635</xdr:rowOff>
    </xdr:to>
    <xdr:cxnSp macro="">
      <xdr:nvCxnSpPr>
        <xdr:cNvPr id="196" name="直線コネクタ 195"/>
        <xdr:cNvCxnSpPr/>
      </xdr:nvCxnSpPr>
      <xdr:spPr>
        <a:xfrm flipV="1">
          <a:off x="2209800" y="94615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68035</xdr:rowOff>
    </xdr:from>
    <xdr:to>
      <xdr:col>4</xdr:col>
      <xdr:colOff>396875</xdr:colOff>
      <xdr:row>55</xdr:row>
      <xdr:rowOff>169635</xdr:rowOff>
    </xdr:to>
    <xdr:sp macro="" textlink="">
      <xdr:nvSpPr>
        <xdr:cNvPr id="197" name="フローチャート : 判断 196"/>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154412</xdr:rowOff>
    </xdr:from>
    <xdr:ext cx="762000" cy="259045"/>
    <xdr:sp macro="" textlink="">
      <xdr:nvSpPr>
        <xdr:cNvPr id="198" name="テキスト ボックス 197"/>
        <xdr:cNvSpPr txBox="1"/>
      </xdr:nvSpPr>
      <xdr:spPr>
        <a:xfrm>
          <a:off x="2717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105228</xdr:rowOff>
    </xdr:from>
    <xdr:to>
      <xdr:col>3</xdr:col>
      <xdr:colOff>142875</xdr:colOff>
      <xdr:row>55</xdr:row>
      <xdr:rowOff>42635</xdr:rowOff>
    </xdr:to>
    <xdr:cxnSp macro="">
      <xdr:nvCxnSpPr>
        <xdr:cNvPr id="199" name="直線コネクタ 198"/>
        <xdr:cNvCxnSpPr/>
      </xdr:nvCxnSpPr>
      <xdr:spPr>
        <a:xfrm>
          <a:off x="1320800" y="93635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68035</xdr:rowOff>
    </xdr:from>
    <xdr:to>
      <xdr:col>3</xdr:col>
      <xdr:colOff>193675</xdr:colOff>
      <xdr:row>55</xdr:row>
      <xdr:rowOff>169635</xdr:rowOff>
    </xdr:to>
    <xdr:sp macro="" textlink="">
      <xdr:nvSpPr>
        <xdr:cNvPr id="200" name="フローチャート : 判断 199"/>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154412</xdr:rowOff>
    </xdr:from>
    <xdr:ext cx="762000" cy="259045"/>
    <xdr:sp macro="" textlink="">
      <xdr:nvSpPr>
        <xdr:cNvPr id="201" name="テキスト ボックス 200"/>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13607</xdr:rowOff>
    </xdr:from>
    <xdr:to>
      <xdr:col>1</xdr:col>
      <xdr:colOff>676275</xdr:colOff>
      <xdr:row>55</xdr:row>
      <xdr:rowOff>115207</xdr:rowOff>
    </xdr:to>
    <xdr:sp macro="" textlink="">
      <xdr:nvSpPr>
        <xdr:cNvPr id="202" name="フローチャート : 判断 201"/>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99984</xdr:rowOff>
    </xdr:from>
    <xdr:ext cx="762000" cy="259045"/>
    <xdr:sp macro="" textlink="">
      <xdr:nvSpPr>
        <xdr:cNvPr id="203" name="テキスト ボックス 202"/>
        <xdr:cNvSpPr txBox="1"/>
      </xdr:nvSpPr>
      <xdr:spPr>
        <a:xfrm>
          <a:off x="939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111578</xdr:rowOff>
    </xdr:from>
    <xdr:to>
      <xdr:col>7</xdr:col>
      <xdr:colOff>66675</xdr:colOff>
      <xdr:row>56</xdr:row>
      <xdr:rowOff>41728</xdr:rowOff>
    </xdr:to>
    <xdr:sp macro="" textlink="">
      <xdr:nvSpPr>
        <xdr:cNvPr id="209" name="円/楕円 208"/>
        <xdr:cNvSpPr/>
      </xdr:nvSpPr>
      <xdr:spPr>
        <a:xfrm>
          <a:off x="4775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83655</xdr:rowOff>
    </xdr:from>
    <xdr:ext cx="762000" cy="259045"/>
    <xdr:sp macro="" textlink="">
      <xdr:nvSpPr>
        <xdr:cNvPr id="210" name="扶助費該当値テキスト"/>
        <xdr:cNvSpPr txBox="1"/>
      </xdr:nvSpPr>
      <xdr:spPr>
        <a:xfrm>
          <a:off x="4914900" y="951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46265</xdr:rowOff>
    </xdr:from>
    <xdr:to>
      <xdr:col>5</xdr:col>
      <xdr:colOff>600075</xdr:colOff>
      <xdr:row>55</xdr:row>
      <xdr:rowOff>147865</xdr:rowOff>
    </xdr:to>
    <xdr:sp macro="" textlink="">
      <xdr:nvSpPr>
        <xdr:cNvPr id="211" name="円/楕円 210"/>
        <xdr:cNvSpPr/>
      </xdr:nvSpPr>
      <xdr:spPr>
        <a:xfrm>
          <a:off x="3937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158042</xdr:rowOff>
    </xdr:from>
    <xdr:ext cx="736600" cy="259045"/>
    <xdr:sp macro="" textlink="">
      <xdr:nvSpPr>
        <xdr:cNvPr id="212" name="テキスト ボックス 211"/>
        <xdr:cNvSpPr txBox="1"/>
      </xdr:nvSpPr>
      <xdr:spPr>
        <a:xfrm>
          <a:off x="3606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152400</xdr:rowOff>
    </xdr:from>
    <xdr:to>
      <xdr:col>4</xdr:col>
      <xdr:colOff>396875</xdr:colOff>
      <xdr:row>55</xdr:row>
      <xdr:rowOff>82550</xdr:rowOff>
    </xdr:to>
    <xdr:sp macro="" textlink="">
      <xdr:nvSpPr>
        <xdr:cNvPr id="213" name="円/楕円 212"/>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92727</xdr:rowOff>
    </xdr:from>
    <xdr:ext cx="762000" cy="259045"/>
    <xdr:sp macro="" textlink="">
      <xdr:nvSpPr>
        <xdr:cNvPr id="214" name="テキスト ボックス 213"/>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163285</xdr:rowOff>
    </xdr:from>
    <xdr:to>
      <xdr:col>3</xdr:col>
      <xdr:colOff>193675</xdr:colOff>
      <xdr:row>55</xdr:row>
      <xdr:rowOff>93435</xdr:rowOff>
    </xdr:to>
    <xdr:sp macro="" textlink="">
      <xdr:nvSpPr>
        <xdr:cNvPr id="215" name="円/楕円 214"/>
        <xdr:cNvSpPr/>
      </xdr:nvSpPr>
      <xdr:spPr>
        <a:xfrm>
          <a:off x="2159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103612</xdr:rowOff>
    </xdr:from>
    <xdr:ext cx="762000" cy="259045"/>
    <xdr:sp macro="" textlink="">
      <xdr:nvSpPr>
        <xdr:cNvPr id="216" name="テキスト ボックス 215"/>
        <xdr:cNvSpPr txBox="1"/>
      </xdr:nvSpPr>
      <xdr:spPr>
        <a:xfrm>
          <a:off x="1828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54428</xdr:rowOff>
    </xdr:from>
    <xdr:to>
      <xdr:col>1</xdr:col>
      <xdr:colOff>676275</xdr:colOff>
      <xdr:row>54</xdr:row>
      <xdr:rowOff>156028</xdr:rowOff>
    </xdr:to>
    <xdr:sp macro="" textlink="">
      <xdr:nvSpPr>
        <xdr:cNvPr id="217" name="円/楕円 216"/>
        <xdr:cNvSpPr/>
      </xdr:nvSpPr>
      <xdr:spPr>
        <a:xfrm>
          <a:off x="1270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166205</xdr:rowOff>
    </xdr:from>
    <xdr:ext cx="762000" cy="259045"/>
    <xdr:sp macro="" textlink="">
      <xdr:nvSpPr>
        <xdr:cNvPr id="218" name="テキスト ボックス 217"/>
        <xdr:cNvSpPr txBox="1"/>
      </xdr:nvSpPr>
      <xdr:spPr>
        <a:xfrm>
          <a:off x="939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18/67</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６％減少の１３．４％と類似団体平均を下回っている。しかし、国民健康保険、介護保険のいずれの会計に対する繰出金は増加しており、予防事業を重点的に取り組むことにより保険給付費の削減に努め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92710</xdr:rowOff>
    </xdr:from>
    <xdr:to>
      <xdr:col>24</xdr:col>
      <xdr:colOff>31750</xdr:colOff>
      <xdr:row>62</xdr:row>
      <xdr:rowOff>58420</xdr:rowOff>
    </xdr:to>
    <xdr:cxnSp macro="">
      <xdr:nvCxnSpPr>
        <xdr:cNvPr id="246" name="直線コネクタ 245"/>
        <xdr:cNvCxnSpPr/>
      </xdr:nvCxnSpPr>
      <xdr:spPr>
        <a:xfrm flipV="1">
          <a:off x="16510000" y="917956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62</xdr:row>
      <xdr:rowOff>30497</xdr:rowOff>
    </xdr:from>
    <xdr:ext cx="762000" cy="259045"/>
    <xdr:sp macro="" textlink="">
      <xdr:nvSpPr>
        <xdr:cNvPr id="247" name="その他最小値テキスト"/>
        <xdr:cNvSpPr txBox="1"/>
      </xdr:nvSpPr>
      <xdr:spPr>
        <a:xfrm>
          <a:off x="16598900" y="1066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26.1</a:t>
          </a:r>
          <a:endParaRPr kumimoji="1" lang="ja-JP" altLang="en-US" sz="1000" b="1">
            <a:latin typeface="ＭＳ Ｐゴシック"/>
          </a:endParaRPr>
        </a:p>
      </xdr:txBody>
    </xdr:sp>
    <xdr:clientData/>
  </xdr:oneCellAnchor>
  <xdr:twoCellAnchor>
    <xdr:from>
      <xdr:col>23</xdr:col>
      <xdr:colOff>628650</xdr:colOff>
      <xdr:row>62</xdr:row>
      <xdr:rowOff>58420</xdr:rowOff>
    </xdr:from>
    <xdr:to>
      <xdr:col>24</xdr:col>
      <xdr:colOff>120650</xdr:colOff>
      <xdr:row>62</xdr:row>
      <xdr:rowOff>58420</xdr:rowOff>
    </xdr:to>
    <xdr:cxnSp macro="">
      <xdr:nvCxnSpPr>
        <xdr:cNvPr id="248" name="直線コネクタ 247"/>
        <xdr:cNvCxnSpPr/>
      </xdr:nvCxnSpPr>
      <xdr:spPr>
        <a:xfrm>
          <a:off x="16421100" y="106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7637</xdr:rowOff>
    </xdr:from>
    <xdr:ext cx="762000" cy="259045"/>
    <xdr:sp macro="" textlink="">
      <xdr:nvSpPr>
        <xdr:cNvPr id="249" name="その他最大値テキスト"/>
        <xdr:cNvSpPr txBox="1"/>
      </xdr:nvSpPr>
      <xdr:spPr>
        <a:xfrm>
          <a:off x="16598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a:t>
          </a:r>
          <a:endParaRPr kumimoji="1" lang="ja-JP" altLang="en-US" sz="1000" b="1">
            <a:latin typeface="ＭＳ Ｐゴシック"/>
          </a:endParaRPr>
        </a:p>
      </xdr:txBody>
    </xdr:sp>
    <xdr:clientData/>
  </xdr:oneCellAnchor>
  <xdr:twoCellAnchor>
    <xdr:from>
      <xdr:col>23</xdr:col>
      <xdr:colOff>628650</xdr:colOff>
      <xdr:row>53</xdr:row>
      <xdr:rowOff>92710</xdr:rowOff>
    </xdr:from>
    <xdr:to>
      <xdr:col>24</xdr:col>
      <xdr:colOff>120650</xdr:colOff>
      <xdr:row>53</xdr:row>
      <xdr:rowOff>92710</xdr:rowOff>
    </xdr:to>
    <xdr:cxnSp macro="">
      <xdr:nvCxnSpPr>
        <xdr:cNvPr id="250" name="直線コネクタ 249"/>
        <xdr:cNvCxnSpPr/>
      </xdr:nvCxnSpPr>
      <xdr:spPr>
        <a:xfrm>
          <a:off x="16421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119380</xdr:rowOff>
    </xdr:from>
    <xdr:to>
      <xdr:col>24</xdr:col>
      <xdr:colOff>31750</xdr:colOff>
      <xdr:row>56</xdr:row>
      <xdr:rowOff>142240</xdr:rowOff>
    </xdr:to>
    <xdr:cxnSp macro="">
      <xdr:nvCxnSpPr>
        <xdr:cNvPr id="251" name="直線コネクタ 250"/>
        <xdr:cNvCxnSpPr/>
      </xdr:nvCxnSpPr>
      <xdr:spPr>
        <a:xfrm flipV="1">
          <a:off x="15671800" y="97205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6367</xdr:rowOff>
    </xdr:from>
    <xdr:ext cx="762000" cy="259045"/>
    <xdr:sp macro="" textlink="">
      <xdr:nvSpPr>
        <xdr:cNvPr id="252" name="その他平均値テキスト"/>
        <xdr:cNvSpPr txBox="1"/>
      </xdr:nvSpPr>
      <xdr:spPr>
        <a:xfrm>
          <a:off x="16598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3" name="フローチャート : 判断 252"/>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96520</xdr:rowOff>
    </xdr:from>
    <xdr:to>
      <xdr:col>22</xdr:col>
      <xdr:colOff>565150</xdr:colOff>
      <xdr:row>56</xdr:row>
      <xdr:rowOff>142240</xdr:rowOff>
    </xdr:to>
    <xdr:cxnSp macro="">
      <xdr:nvCxnSpPr>
        <xdr:cNvPr id="254" name="直線コネクタ 253"/>
        <xdr:cNvCxnSpPr/>
      </xdr:nvCxnSpPr>
      <xdr:spPr>
        <a:xfrm>
          <a:off x="14782800" y="96977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82567</xdr:rowOff>
    </xdr:from>
    <xdr:ext cx="736600" cy="259045"/>
    <xdr:sp macro="" textlink="">
      <xdr:nvSpPr>
        <xdr:cNvPr id="256" name="テキスト ボックス 255"/>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153670</xdr:rowOff>
    </xdr:from>
    <xdr:to>
      <xdr:col>21</xdr:col>
      <xdr:colOff>361950</xdr:colOff>
      <xdr:row>56</xdr:row>
      <xdr:rowOff>96520</xdr:rowOff>
    </xdr:to>
    <xdr:cxnSp macro="">
      <xdr:nvCxnSpPr>
        <xdr:cNvPr id="257" name="直線コネクタ 256"/>
        <xdr:cNvCxnSpPr/>
      </xdr:nvCxnSpPr>
      <xdr:spPr>
        <a:xfrm>
          <a:off x="13893800" y="95834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67327</xdr:rowOff>
    </xdr:from>
    <xdr:ext cx="762000" cy="259045"/>
    <xdr:sp macro="" textlink="">
      <xdr:nvSpPr>
        <xdr:cNvPr id="259" name="テキスト ボックス 258"/>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153670</xdr:rowOff>
    </xdr:from>
    <xdr:to>
      <xdr:col>20</xdr:col>
      <xdr:colOff>158750</xdr:colOff>
      <xdr:row>56</xdr:row>
      <xdr:rowOff>12700</xdr:rowOff>
    </xdr:to>
    <xdr:cxnSp macro="">
      <xdr:nvCxnSpPr>
        <xdr:cNvPr id="260" name="直線コネクタ 259"/>
        <xdr:cNvCxnSpPr/>
      </xdr:nvCxnSpPr>
      <xdr:spPr>
        <a:xfrm flipV="1">
          <a:off x="13004800" y="9583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59707</xdr:rowOff>
    </xdr:from>
    <xdr:ext cx="762000" cy="259045"/>
    <xdr:sp macro="" textlink="">
      <xdr:nvSpPr>
        <xdr:cNvPr id="262" name="テキスト ボックス 261"/>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21607</xdr:rowOff>
    </xdr:from>
    <xdr:ext cx="762000" cy="259045"/>
    <xdr:sp macro="" textlink="">
      <xdr:nvSpPr>
        <xdr:cNvPr id="264" name="テキスト ボックス 263"/>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68580</xdr:rowOff>
    </xdr:from>
    <xdr:to>
      <xdr:col>24</xdr:col>
      <xdr:colOff>82550</xdr:colOff>
      <xdr:row>56</xdr:row>
      <xdr:rowOff>170180</xdr:rowOff>
    </xdr:to>
    <xdr:sp macro="" textlink="">
      <xdr:nvSpPr>
        <xdr:cNvPr id="270" name="円/楕円 269"/>
        <xdr:cNvSpPr/>
      </xdr:nvSpPr>
      <xdr:spPr>
        <a:xfrm>
          <a:off x="164592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85107</xdr:rowOff>
    </xdr:from>
    <xdr:ext cx="762000" cy="259045"/>
    <xdr:sp macro="" textlink="">
      <xdr:nvSpPr>
        <xdr:cNvPr id="271" name="その他該当値テキスト"/>
        <xdr:cNvSpPr txBox="1"/>
      </xdr:nvSpPr>
      <xdr:spPr>
        <a:xfrm>
          <a:off x="165989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91440</xdr:rowOff>
    </xdr:from>
    <xdr:to>
      <xdr:col>22</xdr:col>
      <xdr:colOff>615950</xdr:colOff>
      <xdr:row>57</xdr:row>
      <xdr:rowOff>21590</xdr:rowOff>
    </xdr:to>
    <xdr:sp macro="" textlink="">
      <xdr:nvSpPr>
        <xdr:cNvPr id="272" name="円/楕円 271"/>
        <xdr:cNvSpPr/>
      </xdr:nvSpPr>
      <xdr:spPr>
        <a:xfrm>
          <a:off x="15621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31767</xdr:rowOff>
    </xdr:from>
    <xdr:ext cx="736600" cy="259045"/>
    <xdr:sp macro="" textlink="">
      <xdr:nvSpPr>
        <xdr:cNvPr id="273" name="テキスト ボックス 272"/>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45720</xdr:rowOff>
    </xdr:from>
    <xdr:to>
      <xdr:col>21</xdr:col>
      <xdr:colOff>412750</xdr:colOff>
      <xdr:row>56</xdr:row>
      <xdr:rowOff>147320</xdr:rowOff>
    </xdr:to>
    <xdr:sp macro="" textlink="">
      <xdr:nvSpPr>
        <xdr:cNvPr id="274" name="円/楕円 273"/>
        <xdr:cNvSpPr/>
      </xdr:nvSpPr>
      <xdr:spPr>
        <a:xfrm>
          <a:off x="14732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157497</xdr:rowOff>
    </xdr:from>
    <xdr:ext cx="762000" cy="259045"/>
    <xdr:sp macro="" textlink="">
      <xdr:nvSpPr>
        <xdr:cNvPr id="275" name="テキスト ボックス 274"/>
        <xdr:cNvSpPr txBox="1"/>
      </xdr:nvSpPr>
      <xdr:spPr>
        <a:xfrm>
          <a:off x="14401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102870</xdr:rowOff>
    </xdr:from>
    <xdr:to>
      <xdr:col>20</xdr:col>
      <xdr:colOff>209550</xdr:colOff>
      <xdr:row>56</xdr:row>
      <xdr:rowOff>33020</xdr:rowOff>
    </xdr:to>
    <xdr:sp macro="" textlink="">
      <xdr:nvSpPr>
        <xdr:cNvPr id="276" name="円/楕円 275"/>
        <xdr:cNvSpPr/>
      </xdr:nvSpPr>
      <xdr:spPr>
        <a:xfrm>
          <a:off x="13843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43197</xdr:rowOff>
    </xdr:from>
    <xdr:ext cx="762000" cy="259045"/>
    <xdr:sp macro="" textlink="">
      <xdr:nvSpPr>
        <xdr:cNvPr id="277" name="テキスト ボックス 276"/>
        <xdr:cNvSpPr txBox="1"/>
      </xdr:nvSpPr>
      <xdr:spPr>
        <a:xfrm>
          <a:off x="13512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133350</xdr:rowOff>
    </xdr:from>
    <xdr:to>
      <xdr:col>19</xdr:col>
      <xdr:colOff>6350</xdr:colOff>
      <xdr:row>56</xdr:row>
      <xdr:rowOff>63500</xdr:rowOff>
    </xdr:to>
    <xdr:sp macro="" textlink="">
      <xdr:nvSpPr>
        <xdr:cNvPr id="278" name="円/楕円 277"/>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73677</xdr:rowOff>
    </xdr:from>
    <xdr:ext cx="762000" cy="259045"/>
    <xdr:sp macro="" textlink="">
      <xdr:nvSpPr>
        <xdr:cNvPr id="279" name="テキスト ボックス 278"/>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52/67</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前年度より６．１％減少の１５．５％となったものの、依然として類似団体平均と比べて高い水準にある。主な要因は、ゴミ処理業務及び消防業務などを行う一部事務組合への負担金や、公営企業</a:t>
          </a:r>
          <a:r>
            <a:rPr kumimoji="1" lang="en-US" altLang="ja-JP" sz="1300">
              <a:latin typeface="ＭＳ Ｐゴシック"/>
            </a:rPr>
            <a:t>(</a:t>
          </a:r>
          <a:r>
            <a:rPr kumimoji="1" lang="ja-JP" altLang="en-US" sz="1300">
              <a:latin typeface="ＭＳ Ｐゴシック"/>
            </a:rPr>
            <a:t>下水道事業、病院事業など</a:t>
          </a:r>
          <a:r>
            <a:rPr kumimoji="1" lang="en-US" altLang="ja-JP" sz="1300">
              <a:latin typeface="ＭＳ Ｐゴシック"/>
            </a:rPr>
            <a:t>)</a:t>
          </a:r>
          <a:r>
            <a:rPr kumimoji="1" lang="ja-JP" altLang="en-US" sz="1300">
              <a:latin typeface="ＭＳ Ｐゴシック"/>
            </a:rPr>
            <a:t>、各種団体への補助金等が多額となっているためである。今後は、白石市行財政改革推進計画に基づき、明確な基準を設けて適正化を図り、さらに削減に努める。</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165862</xdr:rowOff>
    </xdr:from>
    <xdr:to>
      <xdr:col>24</xdr:col>
      <xdr:colOff>31750</xdr:colOff>
      <xdr:row>42</xdr:row>
      <xdr:rowOff>3556</xdr:rowOff>
    </xdr:to>
    <xdr:cxnSp macro="">
      <xdr:nvCxnSpPr>
        <xdr:cNvPr id="304" name="直線コネクタ 303"/>
        <xdr:cNvCxnSpPr/>
      </xdr:nvCxnSpPr>
      <xdr:spPr>
        <a:xfrm flipV="1">
          <a:off x="16510000" y="5823712"/>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147083</xdr:rowOff>
    </xdr:from>
    <xdr:ext cx="762000" cy="259045"/>
    <xdr:sp macro="" textlink="">
      <xdr:nvSpPr>
        <xdr:cNvPr id="305" name="補助費等最小値テキスト"/>
        <xdr:cNvSpPr txBox="1"/>
      </xdr:nvSpPr>
      <xdr:spPr>
        <a:xfrm>
          <a:off x="16598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32.3</a:t>
          </a:r>
          <a:endParaRPr kumimoji="1" lang="ja-JP" altLang="en-US" sz="1000" b="1">
            <a:latin typeface="ＭＳ Ｐゴシック"/>
          </a:endParaRPr>
        </a:p>
      </xdr:txBody>
    </xdr:sp>
    <xdr:clientData/>
  </xdr:oneCellAnchor>
  <xdr:twoCellAnchor>
    <xdr:from>
      <xdr:col>23</xdr:col>
      <xdr:colOff>628650</xdr:colOff>
      <xdr:row>42</xdr:row>
      <xdr:rowOff>3556</xdr:rowOff>
    </xdr:from>
    <xdr:to>
      <xdr:col>24</xdr:col>
      <xdr:colOff>120650</xdr:colOff>
      <xdr:row>42</xdr:row>
      <xdr:rowOff>3556</xdr:rowOff>
    </xdr:to>
    <xdr:cxnSp macro="">
      <xdr:nvCxnSpPr>
        <xdr:cNvPr id="306" name="直線コネクタ 305"/>
        <xdr:cNvCxnSpPr/>
      </xdr:nvCxnSpPr>
      <xdr:spPr>
        <a:xfrm>
          <a:off x="16421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80789</xdr:rowOff>
    </xdr:from>
    <xdr:ext cx="762000" cy="259045"/>
    <xdr:sp macro="" textlink="">
      <xdr:nvSpPr>
        <xdr:cNvPr id="307"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33</xdr:row>
      <xdr:rowOff>165862</xdr:rowOff>
    </xdr:from>
    <xdr:to>
      <xdr:col>24</xdr:col>
      <xdr:colOff>120650</xdr:colOff>
      <xdr:row>33</xdr:row>
      <xdr:rowOff>165862</xdr:rowOff>
    </xdr:to>
    <xdr:cxnSp macro="">
      <xdr:nvCxnSpPr>
        <xdr:cNvPr id="308" name="直線コネクタ 307"/>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92710</xdr:rowOff>
    </xdr:from>
    <xdr:to>
      <xdr:col>24</xdr:col>
      <xdr:colOff>31750</xdr:colOff>
      <xdr:row>39</xdr:row>
      <xdr:rowOff>28702</xdr:rowOff>
    </xdr:to>
    <xdr:cxnSp macro="">
      <xdr:nvCxnSpPr>
        <xdr:cNvPr id="309" name="直線コネクタ 308"/>
        <xdr:cNvCxnSpPr/>
      </xdr:nvCxnSpPr>
      <xdr:spPr>
        <a:xfrm flipV="1">
          <a:off x="15671800" y="6436360"/>
          <a:ext cx="8382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65295</xdr:rowOff>
    </xdr:from>
    <xdr:ext cx="762000" cy="259045"/>
    <xdr:sp macro="" textlink="">
      <xdr:nvSpPr>
        <xdr:cNvPr id="310" name="補助費等平均値テキスト"/>
        <xdr:cNvSpPr txBox="1"/>
      </xdr:nvSpPr>
      <xdr:spPr>
        <a:xfrm>
          <a:off x="1659890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48768</xdr:rowOff>
    </xdr:from>
    <xdr:to>
      <xdr:col>24</xdr:col>
      <xdr:colOff>82550</xdr:colOff>
      <xdr:row>36</xdr:row>
      <xdr:rowOff>150368</xdr:rowOff>
    </xdr:to>
    <xdr:sp macro="" textlink="">
      <xdr:nvSpPr>
        <xdr:cNvPr id="311" name="フローチャート : 判断 310"/>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38</xdr:row>
      <xdr:rowOff>53848</xdr:rowOff>
    </xdr:from>
    <xdr:to>
      <xdr:col>22</xdr:col>
      <xdr:colOff>565150</xdr:colOff>
      <xdr:row>39</xdr:row>
      <xdr:rowOff>28702</xdr:rowOff>
    </xdr:to>
    <xdr:cxnSp macro="">
      <xdr:nvCxnSpPr>
        <xdr:cNvPr id="312" name="直線コネクタ 311"/>
        <xdr:cNvCxnSpPr/>
      </xdr:nvCxnSpPr>
      <xdr:spPr>
        <a:xfrm>
          <a:off x="14782800" y="65689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128541</xdr:rowOff>
    </xdr:from>
    <xdr:ext cx="736600" cy="259045"/>
    <xdr:sp macro="" textlink="">
      <xdr:nvSpPr>
        <xdr:cNvPr id="314" name="テキスト ボックス 313"/>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60706</xdr:rowOff>
    </xdr:from>
    <xdr:to>
      <xdr:col>21</xdr:col>
      <xdr:colOff>361950</xdr:colOff>
      <xdr:row>38</xdr:row>
      <xdr:rowOff>53848</xdr:rowOff>
    </xdr:to>
    <xdr:cxnSp macro="">
      <xdr:nvCxnSpPr>
        <xdr:cNvPr id="315" name="直線コネクタ 314"/>
        <xdr:cNvCxnSpPr/>
      </xdr:nvCxnSpPr>
      <xdr:spPr>
        <a:xfrm>
          <a:off x="13893800" y="640435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110253</xdr:rowOff>
    </xdr:from>
    <xdr:ext cx="762000" cy="259045"/>
    <xdr:sp macro="" textlink="">
      <xdr:nvSpPr>
        <xdr:cNvPr id="317" name="テキスト ボックス 316"/>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60706</xdr:rowOff>
    </xdr:from>
    <xdr:to>
      <xdr:col>20</xdr:col>
      <xdr:colOff>158750</xdr:colOff>
      <xdr:row>37</xdr:row>
      <xdr:rowOff>78994</xdr:rowOff>
    </xdr:to>
    <xdr:cxnSp macro="">
      <xdr:nvCxnSpPr>
        <xdr:cNvPr id="318" name="直線コネクタ 317"/>
        <xdr:cNvCxnSpPr/>
      </xdr:nvCxnSpPr>
      <xdr:spPr>
        <a:xfrm flipV="1">
          <a:off x="13004800" y="6404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114825</xdr:rowOff>
    </xdr:from>
    <xdr:ext cx="762000" cy="259045"/>
    <xdr:sp macro="" textlink="">
      <xdr:nvSpPr>
        <xdr:cNvPr id="320" name="テキスト ボックス 319"/>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2" name="テキスト ボックス 321"/>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41910</xdr:rowOff>
    </xdr:from>
    <xdr:to>
      <xdr:col>24</xdr:col>
      <xdr:colOff>82550</xdr:colOff>
      <xdr:row>37</xdr:row>
      <xdr:rowOff>143510</xdr:rowOff>
    </xdr:to>
    <xdr:sp macro="" textlink="">
      <xdr:nvSpPr>
        <xdr:cNvPr id="328" name="円/楕円 327"/>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13987</xdr:rowOff>
    </xdr:from>
    <xdr:ext cx="762000" cy="259045"/>
    <xdr:sp macro="" textlink="">
      <xdr:nvSpPr>
        <xdr:cNvPr id="329" name="補助費等該当値テキスト"/>
        <xdr:cNvSpPr txBox="1"/>
      </xdr:nvSpPr>
      <xdr:spPr>
        <a:xfrm>
          <a:off x="16598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22</xdr:col>
      <xdr:colOff>514350</xdr:colOff>
      <xdr:row>38</xdr:row>
      <xdr:rowOff>149352</xdr:rowOff>
    </xdr:from>
    <xdr:to>
      <xdr:col>22</xdr:col>
      <xdr:colOff>615950</xdr:colOff>
      <xdr:row>39</xdr:row>
      <xdr:rowOff>79502</xdr:rowOff>
    </xdr:to>
    <xdr:sp macro="" textlink="">
      <xdr:nvSpPr>
        <xdr:cNvPr id="330" name="円/楕円 329"/>
        <xdr:cNvSpPr/>
      </xdr:nvSpPr>
      <xdr:spPr>
        <a:xfrm>
          <a:off x="15621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39</xdr:row>
      <xdr:rowOff>64279</xdr:rowOff>
    </xdr:from>
    <xdr:ext cx="736600" cy="259045"/>
    <xdr:sp macro="" textlink="">
      <xdr:nvSpPr>
        <xdr:cNvPr id="331" name="テキスト ボックス 330"/>
        <xdr:cNvSpPr txBox="1"/>
      </xdr:nvSpPr>
      <xdr:spPr>
        <a:xfrm>
          <a:off x="15290800" y="6750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21</xdr:col>
      <xdr:colOff>311150</xdr:colOff>
      <xdr:row>38</xdr:row>
      <xdr:rowOff>3048</xdr:rowOff>
    </xdr:from>
    <xdr:to>
      <xdr:col>21</xdr:col>
      <xdr:colOff>412750</xdr:colOff>
      <xdr:row>38</xdr:row>
      <xdr:rowOff>104648</xdr:rowOff>
    </xdr:to>
    <xdr:sp macro="" textlink="">
      <xdr:nvSpPr>
        <xdr:cNvPr id="332" name="円/楕円 331"/>
        <xdr:cNvSpPr/>
      </xdr:nvSpPr>
      <xdr:spPr>
        <a:xfrm>
          <a:off x="14732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38</xdr:row>
      <xdr:rowOff>89425</xdr:rowOff>
    </xdr:from>
    <xdr:ext cx="762000" cy="259045"/>
    <xdr:sp macro="" textlink="">
      <xdr:nvSpPr>
        <xdr:cNvPr id="333" name="テキスト ボックス 332"/>
        <xdr:cNvSpPr txBox="1"/>
      </xdr:nvSpPr>
      <xdr:spPr>
        <a:xfrm>
          <a:off x="14401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9906</xdr:rowOff>
    </xdr:from>
    <xdr:to>
      <xdr:col>20</xdr:col>
      <xdr:colOff>209550</xdr:colOff>
      <xdr:row>37</xdr:row>
      <xdr:rowOff>111506</xdr:rowOff>
    </xdr:to>
    <xdr:sp macro="" textlink="">
      <xdr:nvSpPr>
        <xdr:cNvPr id="334" name="円/楕円 333"/>
        <xdr:cNvSpPr/>
      </xdr:nvSpPr>
      <xdr:spPr>
        <a:xfrm>
          <a:off x="13843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96283</xdr:rowOff>
    </xdr:from>
    <xdr:ext cx="762000" cy="259045"/>
    <xdr:sp macro="" textlink="">
      <xdr:nvSpPr>
        <xdr:cNvPr id="335" name="テキスト ボックス 334"/>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28194</xdr:rowOff>
    </xdr:from>
    <xdr:to>
      <xdr:col>19</xdr:col>
      <xdr:colOff>6350</xdr:colOff>
      <xdr:row>37</xdr:row>
      <xdr:rowOff>129794</xdr:rowOff>
    </xdr:to>
    <xdr:sp macro="" textlink="">
      <xdr:nvSpPr>
        <xdr:cNvPr id="336" name="円/楕円 335"/>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114571</xdr:rowOff>
    </xdr:from>
    <xdr:ext cx="762000" cy="259045"/>
    <xdr:sp macro="" textlink="">
      <xdr:nvSpPr>
        <xdr:cNvPr id="337" name="テキスト ボックス 336"/>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11/67</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減少した。公債費における経常収支比率は類似団体平均を大きく下回っているが、市債の新規発行は財政状況を考慮し、公債費負担の増加とならないよう努める平均を大きく下回っているが、市債の新規発行は財政状況を考慮し、公債費負担の増加とならないよう努める。</a:t>
          </a: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149860</xdr:rowOff>
    </xdr:from>
    <xdr:to>
      <xdr:col>7</xdr:col>
      <xdr:colOff>15875</xdr:colOff>
      <xdr:row>80</xdr:row>
      <xdr:rowOff>142239</xdr:rowOff>
    </xdr:to>
    <xdr:cxnSp macro="">
      <xdr:nvCxnSpPr>
        <xdr:cNvPr id="365" name="直線コネクタ 364"/>
        <xdr:cNvCxnSpPr/>
      </xdr:nvCxnSpPr>
      <xdr:spPr>
        <a:xfrm flipV="1">
          <a:off x="4826000" y="12494260"/>
          <a:ext cx="0" cy="1363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114316</xdr:rowOff>
    </xdr:from>
    <xdr:ext cx="762000" cy="259045"/>
    <xdr:sp macro="" textlink="">
      <xdr:nvSpPr>
        <xdr:cNvPr id="366" name="公債費最小値テキスト"/>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27.7</a:t>
          </a:r>
          <a:endParaRPr kumimoji="1" lang="ja-JP" altLang="en-US" sz="1000" b="1">
            <a:latin typeface="ＭＳ Ｐゴシック"/>
          </a:endParaRPr>
        </a:p>
      </xdr:txBody>
    </xdr:sp>
    <xdr:clientData/>
  </xdr:oneCellAnchor>
  <xdr:twoCellAnchor>
    <xdr:from>
      <xdr:col>6</xdr:col>
      <xdr:colOff>612775</xdr:colOff>
      <xdr:row>80</xdr:row>
      <xdr:rowOff>142239</xdr:rowOff>
    </xdr:from>
    <xdr:to>
      <xdr:col>7</xdr:col>
      <xdr:colOff>104775</xdr:colOff>
      <xdr:row>80</xdr:row>
      <xdr:rowOff>142239</xdr:rowOff>
    </xdr:to>
    <xdr:cxnSp macro="">
      <xdr:nvCxnSpPr>
        <xdr:cNvPr id="367" name="直線コネクタ 366"/>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64787</xdr:rowOff>
    </xdr:from>
    <xdr:ext cx="762000" cy="259045"/>
    <xdr:sp macro="" textlink="">
      <xdr:nvSpPr>
        <xdr:cNvPr id="368" name="公債費最大値テキスト"/>
        <xdr:cNvSpPr txBox="1"/>
      </xdr:nvSpPr>
      <xdr:spPr>
        <a:xfrm>
          <a:off x="4914900" y="1223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a:t>
          </a:r>
          <a:endParaRPr kumimoji="1" lang="ja-JP" altLang="en-US" sz="1000" b="1">
            <a:latin typeface="ＭＳ Ｐゴシック"/>
          </a:endParaRPr>
        </a:p>
      </xdr:txBody>
    </xdr:sp>
    <xdr:clientData/>
  </xdr:oneCellAnchor>
  <xdr:twoCellAnchor>
    <xdr:from>
      <xdr:col>6</xdr:col>
      <xdr:colOff>612775</xdr:colOff>
      <xdr:row>72</xdr:row>
      <xdr:rowOff>149860</xdr:rowOff>
    </xdr:from>
    <xdr:to>
      <xdr:col>7</xdr:col>
      <xdr:colOff>104775</xdr:colOff>
      <xdr:row>72</xdr:row>
      <xdr:rowOff>149860</xdr:rowOff>
    </xdr:to>
    <xdr:cxnSp macro="">
      <xdr:nvCxnSpPr>
        <xdr:cNvPr id="369" name="直線コネクタ 368"/>
        <xdr:cNvCxnSpPr/>
      </xdr:nvCxnSpPr>
      <xdr:spPr>
        <a:xfrm>
          <a:off x="4737100" y="1249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35560</xdr:rowOff>
    </xdr:from>
    <xdr:to>
      <xdr:col>7</xdr:col>
      <xdr:colOff>15875</xdr:colOff>
      <xdr:row>74</xdr:row>
      <xdr:rowOff>43180</xdr:rowOff>
    </xdr:to>
    <xdr:cxnSp macro="">
      <xdr:nvCxnSpPr>
        <xdr:cNvPr id="370" name="直線コネクタ 369"/>
        <xdr:cNvCxnSpPr/>
      </xdr:nvCxnSpPr>
      <xdr:spPr>
        <a:xfrm flipV="1">
          <a:off x="3987800" y="127228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128288</xdr:rowOff>
    </xdr:from>
    <xdr:ext cx="762000" cy="259045"/>
    <xdr:sp macro="" textlink="">
      <xdr:nvSpPr>
        <xdr:cNvPr id="371" name="公債費平均値テキスト"/>
        <xdr:cNvSpPr txBox="1"/>
      </xdr:nvSpPr>
      <xdr:spPr>
        <a:xfrm>
          <a:off x="4914900" y="12987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6</xdr:col>
      <xdr:colOff>650875</xdr:colOff>
      <xdr:row>75</xdr:row>
      <xdr:rowOff>156211</xdr:rowOff>
    </xdr:from>
    <xdr:to>
      <xdr:col>7</xdr:col>
      <xdr:colOff>66675</xdr:colOff>
      <xdr:row>76</xdr:row>
      <xdr:rowOff>86361</xdr:rowOff>
    </xdr:to>
    <xdr:sp macro="" textlink="">
      <xdr:nvSpPr>
        <xdr:cNvPr id="372" name="フローチャート : 判断 371"/>
        <xdr:cNvSpPr/>
      </xdr:nvSpPr>
      <xdr:spPr>
        <a:xfrm>
          <a:off x="47752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73</xdr:row>
      <xdr:rowOff>153670</xdr:rowOff>
    </xdr:from>
    <xdr:to>
      <xdr:col>5</xdr:col>
      <xdr:colOff>549275</xdr:colOff>
      <xdr:row>74</xdr:row>
      <xdr:rowOff>43180</xdr:rowOff>
    </xdr:to>
    <xdr:cxnSp macro="">
      <xdr:nvCxnSpPr>
        <xdr:cNvPr id="373" name="直線コネクタ 372"/>
        <xdr:cNvCxnSpPr/>
      </xdr:nvCxnSpPr>
      <xdr:spPr>
        <a:xfrm>
          <a:off x="3098800" y="12669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167639</xdr:rowOff>
    </xdr:from>
    <xdr:to>
      <xdr:col>5</xdr:col>
      <xdr:colOff>600075</xdr:colOff>
      <xdr:row>77</xdr:row>
      <xdr:rowOff>97789</xdr:rowOff>
    </xdr:to>
    <xdr:sp macro="" textlink="">
      <xdr:nvSpPr>
        <xdr:cNvPr id="374" name="フローチャート : 判断 373"/>
        <xdr:cNvSpPr/>
      </xdr:nvSpPr>
      <xdr:spPr>
        <a:xfrm>
          <a:off x="3937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82566</xdr:rowOff>
    </xdr:from>
    <xdr:ext cx="736600" cy="259045"/>
    <xdr:sp macro="" textlink="">
      <xdr:nvSpPr>
        <xdr:cNvPr id="375" name="テキスト ボックス 374"/>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73</xdr:row>
      <xdr:rowOff>153670</xdr:rowOff>
    </xdr:from>
    <xdr:to>
      <xdr:col>4</xdr:col>
      <xdr:colOff>346075</xdr:colOff>
      <xdr:row>74</xdr:row>
      <xdr:rowOff>88900</xdr:rowOff>
    </xdr:to>
    <xdr:cxnSp macro="">
      <xdr:nvCxnSpPr>
        <xdr:cNvPr id="376" name="直線コネクタ 375"/>
        <xdr:cNvCxnSpPr/>
      </xdr:nvCxnSpPr>
      <xdr:spPr>
        <a:xfrm flipV="1">
          <a:off x="2209800" y="12669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3811</xdr:rowOff>
    </xdr:from>
    <xdr:to>
      <xdr:col>4</xdr:col>
      <xdr:colOff>396875</xdr:colOff>
      <xdr:row>77</xdr:row>
      <xdr:rowOff>105411</xdr:rowOff>
    </xdr:to>
    <xdr:sp macro="" textlink="">
      <xdr:nvSpPr>
        <xdr:cNvPr id="377" name="フローチャート : 判断 376"/>
        <xdr:cNvSpPr/>
      </xdr:nvSpPr>
      <xdr:spPr>
        <a:xfrm>
          <a:off x="3048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90188</xdr:rowOff>
    </xdr:from>
    <xdr:ext cx="762000" cy="259045"/>
    <xdr:sp macro="" textlink="">
      <xdr:nvSpPr>
        <xdr:cNvPr id="378" name="テキスト ボックス 377"/>
        <xdr:cNvSpPr txBox="1"/>
      </xdr:nvSpPr>
      <xdr:spPr>
        <a:xfrm>
          <a:off x="2717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88900</xdr:rowOff>
    </xdr:from>
    <xdr:to>
      <xdr:col>3</xdr:col>
      <xdr:colOff>142875</xdr:colOff>
      <xdr:row>75</xdr:row>
      <xdr:rowOff>62230</xdr:rowOff>
    </xdr:to>
    <xdr:cxnSp macro="">
      <xdr:nvCxnSpPr>
        <xdr:cNvPr id="379" name="直線コネクタ 378"/>
        <xdr:cNvCxnSpPr/>
      </xdr:nvCxnSpPr>
      <xdr:spPr>
        <a:xfrm flipV="1">
          <a:off x="1320800" y="127762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34289</xdr:rowOff>
    </xdr:from>
    <xdr:to>
      <xdr:col>3</xdr:col>
      <xdr:colOff>193675</xdr:colOff>
      <xdr:row>77</xdr:row>
      <xdr:rowOff>135889</xdr:rowOff>
    </xdr:to>
    <xdr:sp macro="" textlink="">
      <xdr:nvSpPr>
        <xdr:cNvPr id="380" name="フローチャート : 判断 379"/>
        <xdr:cNvSpPr/>
      </xdr:nvSpPr>
      <xdr:spPr>
        <a:xfrm>
          <a:off x="2159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120666</xdr:rowOff>
    </xdr:from>
    <xdr:ext cx="762000" cy="259045"/>
    <xdr:sp macro="" textlink="">
      <xdr:nvSpPr>
        <xdr:cNvPr id="381" name="テキスト ボックス 380"/>
        <xdr:cNvSpPr txBox="1"/>
      </xdr:nvSpPr>
      <xdr:spPr>
        <a:xfrm>
          <a:off x="1828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57150</xdr:rowOff>
    </xdr:from>
    <xdr:to>
      <xdr:col>1</xdr:col>
      <xdr:colOff>676275</xdr:colOff>
      <xdr:row>77</xdr:row>
      <xdr:rowOff>158750</xdr:rowOff>
    </xdr:to>
    <xdr:sp macro="" textlink="">
      <xdr:nvSpPr>
        <xdr:cNvPr id="382" name="フローチャート : 判断 381"/>
        <xdr:cNvSpPr/>
      </xdr:nvSpPr>
      <xdr:spPr>
        <a:xfrm>
          <a:off x="1270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143527</xdr:rowOff>
    </xdr:from>
    <xdr:ext cx="762000" cy="259045"/>
    <xdr:sp macro="" textlink="">
      <xdr:nvSpPr>
        <xdr:cNvPr id="383" name="テキスト ボックス 382"/>
        <xdr:cNvSpPr txBox="1"/>
      </xdr:nvSpPr>
      <xdr:spPr>
        <a:xfrm>
          <a:off x="939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73</xdr:row>
      <xdr:rowOff>156210</xdr:rowOff>
    </xdr:from>
    <xdr:to>
      <xdr:col>7</xdr:col>
      <xdr:colOff>66675</xdr:colOff>
      <xdr:row>74</xdr:row>
      <xdr:rowOff>86360</xdr:rowOff>
    </xdr:to>
    <xdr:sp macro="" textlink="">
      <xdr:nvSpPr>
        <xdr:cNvPr id="389" name="円/楕円 388"/>
        <xdr:cNvSpPr/>
      </xdr:nvSpPr>
      <xdr:spPr>
        <a:xfrm>
          <a:off x="47752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1287</xdr:rowOff>
    </xdr:from>
    <xdr:ext cx="762000" cy="259045"/>
    <xdr:sp macro="" textlink="">
      <xdr:nvSpPr>
        <xdr:cNvPr id="390" name="公債費該当値テキスト"/>
        <xdr:cNvSpPr txBox="1"/>
      </xdr:nvSpPr>
      <xdr:spPr>
        <a:xfrm>
          <a:off x="49149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5</xdr:col>
      <xdr:colOff>498475</xdr:colOff>
      <xdr:row>73</xdr:row>
      <xdr:rowOff>163830</xdr:rowOff>
    </xdr:from>
    <xdr:to>
      <xdr:col>5</xdr:col>
      <xdr:colOff>600075</xdr:colOff>
      <xdr:row>74</xdr:row>
      <xdr:rowOff>93980</xdr:rowOff>
    </xdr:to>
    <xdr:sp macro="" textlink="">
      <xdr:nvSpPr>
        <xdr:cNvPr id="391" name="円/楕円 390"/>
        <xdr:cNvSpPr/>
      </xdr:nvSpPr>
      <xdr:spPr>
        <a:xfrm>
          <a:off x="3937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104157</xdr:rowOff>
    </xdr:from>
    <xdr:ext cx="736600" cy="259045"/>
    <xdr:sp macro="" textlink="">
      <xdr:nvSpPr>
        <xdr:cNvPr id="392" name="テキスト ボックス 391"/>
        <xdr:cNvSpPr txBox="1"/>
      </xdr:nvSpPr>
      <xdr:spPr>
        <a:xfrm>
          <a:off x="3606800" y="1244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4</xdr:col>
      <xdr:colOff>295275</xdr:colOff>
      <xdr:row>73</xdr:row>
      <xdr:rowOff>102870</xdr:rowOff>
    </xdr:from>
    <xdr:to>
      <xdr:col>4</xdr:col>
      <xdr:colOff>396875</xdr:colOff>
      <xdr:row>74</xdr:row>
      <xdr:rowOff>33020</xdr:rowOff>
    </xdr:to>
    <xdr:sp macro="" textlink="">
      <xdr:nvSpPr>
        <xdr:cNvPr id="393" name="円/楕円 392"/>
        <xdr:cNvSpPr/>
      </xdr:nvSpPr>
      <xdr:spPr>
        <a:xfrm>
          <a:off x="3048000" y="12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72</xdr:row>
      <xdr:rowOff>43197</xdr:rowOff>
    </xdr:from>
    <xdr:ext cx="762000" cy="259045"/>
    <xdr:sp macro="" textlink="">
      <xdr:nvSpPr>
        <xdr:cNvPr id="394" name="テキスト ボックス 393"/>
        <xdr:cNvSpPr txBox="1"/>
      </xdr:nvSpPr>
      <xdr:spPr>
        <a:xfrm>
          <a:off x="2717800" y="1238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38100</xdr:rowOff>
    </xdr:from>
    <xdr:to>
      <xdr:col>3</xdr:col>
      <xdr:colOff>193675</xdr:colOff>
      <xdr:row>74</xdr:row>
      <xdr:rowOff>139700</xdr:rowOff>
    </xdr:to>
    <xdr:sp macro="" textlink="">
      <xdr:nvSpPr>
        <xdr:cNvPr id="395" name="円/楕円 394"/>
        <xdr:cNvSpPr/>
      </xdr:nvSpPr>
      <xdr:spPr>
        <a:xfrm>
          <a:off x="2159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72</xdr:row>
      <xdr:rowOff>149877</xdr:rowOff>
    </xdr:from>
    <xdr:ext cx="762000" cy="259045"/>
    <xdr:sp macro="" textlink="">
      <xdr:nvSpPr>
        <xdr:cNvPr id="396" name="テキスト ボックス 395"/>
        <xdr:cNvSpPr txBox="1"/>
      </xdr:nvSpPr>
      <xdr:spPr>
        <a:xfrm>
          <a:off x="1828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11430</xdr:rowOff>
    </xdr:from>
    <xdr:to>
      <xdr:col>1</xdr:col>
      <xdr:colOff>676275</xdr:colOff>
      <xdr:row>75</xdr:row>
      <xdr:rowOff>113030</xdr:rowOff>
    </xdr:to>
    <xdr:sp macro="" textlink="">
      <xdr:nvSpPr>
        <xdr:cNvPr id="397" name="円/楕円 396"/>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123207</xdr:rowOff>
    </xdr:from>
    <xdr:ext cx="762000" cy="259045"/>
    <xdr:sp macro="" textlink="">
      <xdr:nvSpPr>
        <xdr:cNvPr id="398" name="テキスト ボックス 397"/>
        <xdr:cNvSpPr txBox="1"/>
      </xdr:nvSpPr>
      <xdr:spPr>
        <a:xfrm>
          <a:off x="939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49/67</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100">
              <a:latin typeface="ＭＳ Ｐゴシック"/>
            </a:rPr>
            <a:t>前年度より５．９％減少の７６．８％となったものの、依然として類似団体平均と比べて高い水準にある。公営企業への繰出金及び一部事務組合への負担金が多額となっていることが主な要因となっている。今後、白石外二町組合公立刈田綜合病院については「新公立病院改革プラン」を策定後、それに基づき経営改革に取り組み、下水道事業については、「経営戦略」に基づき、経営の効率化・健全化に取り組み、一般会計の負担を減らしていくよう努める必要がある。</a:t>
          </a:r>
        </a:p>
      </xdr:txBody>
    </xdr:sp>
    <xdr:clientData/>
  </xdr:twoCellAnchor>
  <xdr:oneCellAnchor>
    <xdr:from>
      <xdr:col>18</xdr:col>
      <xdr:colOff>44450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142240</xdr:rowOff>
    </xdr:from>
    <xdr:to>
      <xdr:col>24</xdr:col>
      <xdr:colOff>31750</xdr:colOff>
      <xdr:row>80</xdr:row>
      <xdr:rowOff>100330</xdr:rowOff>
    </xdr:to>
    <xdr:cxnSp macro="">
      <xdr:nvCxnSpPr>
        <xdr:cNvPr id="426" name="直線コネクタ 425"/>
        <xdr:cNvCxnSpPr/>
      </xdr:nvCxnSpPr>
      <xdr:spPr>
        <a:xfrm flipV="1">
          <a:off x="16510000" y="1265809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72407</xdr:rowOff>
    </xdr:from>
    <xdr:ext cx="762000" cy="259045"/>
    <xdr:sp macro="" textlink="">
      <xdr:nvSpPr>
        <xdr:cNvPr id="427" name="公債費以外最小値テキスト"/>
        <xdr:cNvSpPr txBox="1"/>
      </xdr:nvSpPr>
      <xdr:spPr>
        <a:xfrm>
          <a:off x="16598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84.3</a:t>
          </a:r>
          <a:endParaRPr kumimoji="1" lang="ja-JP" altLang="en-US" sz="1000" b="1">
            <a:latin typeface="ＭＳ Ｐゴシック"/>
          </a:endParaRPr>
        </a:p>
      </xdr:txBody>
    </xdr:sp>
    <xdr:clientData/>
  </xdr:oneCellAnchor>
  <xdr:twoCellAnchor>
    <xdr:from>
      <xdr:col>23</xdr:col>
      <xdr:colOff>628650</xdr:colOff>
      <xdr:row>80</xdr:row>
      <xdr:rowOff>100330</xdr:rowOff>
    </xdr:from>
    <xdr:to>
      <xdr:col>24</xdr:col>
      <xdr:colOff>120650</xdr:colOff>
      <xdr:row>80</xdr:row>
      <xdr:rowOff>100330</xdr:rowOff>
    </xdr:to>
    <xdr:cxnSp macro="">
      <xdr:nvCxnSpPr>
        <xdr:cNvPr id="428" name="直線コネクタ 427"/>
        <xdr:cNvCxnSpPr/>
      </xdr:nvCxnSpPr>
      <xdr:spPr>
        <a:xfrm>
          <a:off x="16421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57167</xdr:rowOff>
    </xdr:from>
    <xdr:ext cx="762000" cy="259045"/>
    <xdr:sp macro="" textlink="">
      <xdr:nvSpPr>
        <xdr:cNvPr id="429" name="公債費以外最大値テキスト"/>
        <xdr:cNvSpPr txBox="1"/>
      </xdr:nvSpPr>
      <xdr:spPr>
        <a:xfrm>
          <a:off x="16598900" y="1240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53.9</a:t>
          </a:r>
          <a:endParaRPr kumimoji="1" lang="ja-JP" altLang="en-US" sz="1000" b="1">
            <a:latin typeface="ＭＳ Ｐゴシック"/>
          </a:endParaRPr>
        </a:p>
      </xdr:txBody>
    </xdr:sp>
    <xdr:clientData/>
  </xdr:oneCellAnchor>
  <xdr:twoCellAnchor>
    <xdr:from>
      <xdr:col>23</xdr:col>
      <xdr:colOff>628650</xdr:colOff>
      <xdr:row>73</xdr:row>
      <xdr:rowOff>142240</xdr:rowOff>
    </xdr:from>
    <xdr:to>
      <xdr:col>24</xdr:col>
      <xdr:colOff>120650</xdr:colOff>
      <xdr:row>73</xdr:row>
      <xdr:rowOff>142240</xdr:rowOff>
    </xdr:to>
    <xdr:cxnSp macro="">
      <xdr:nvCxnSpPr>
        <xdr:cNvPr id="430" name="直線コネクタ 429"/>
        <xdr:cNvCxnSpPr/>
      </xdr:nvCxnSpPr>
      <xdr:spPr>
        <a:xfrm>
          <a:off x="16421100" y="12658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157480</xdr:rowOff>
    </xdr:from>
    <xdr:to>
      <xdr:col>24</xdr:col>
      <xdr:colOff>31750</xdr:colOff>
      <xdr:row>80</xdr:row>
      <xdr:rowOff>39370</xdr:rowOff>
    </xdr:to>
    <xdr:cxnSp macro="">
      <xdr:nvCxnSpPr>
        <xdr:cNvPr id="431" name="直線コネクタ 430"/>
        <xdr:cNvCxnSpPr/>
      </xdr:nvCxnSpPr>
      <xdr:spPr>
        <a:xfrm flipV="1">
          <a:off x="15671800" y="13530580"/>
          <a:ext cx="83820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73677</xdr:rowOff>
    </xdr:from>
    <xdr:ext cx="762000" cy="259045"/>
    <xdr:sp macro="" textlink="">
      <xdr:nvSpPr>
        <xdr:cNvPr id="432" name="公債費以外平均値テキスト"/>
        <xdr:cNvSpPr txBox="1"/>
      </xdr:nvSpPr>
      <xdr:spPr>
        <a:xfrm>
          <a:off x="16598900" y="1310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57150</xdr:rowOff>
    </xdr:from>
    <xdr:to>
      <xdr:col>24</xdr:col>
      <xdr:colOff>82550</xdr:colOff>
      <xdr:row>77</xdr:row>
      <xdr:rowOff>158750</xdr:rowOff>
    </xdr:to>
    <xdr:sp macro="" textlink="">
      <xdr:nvSpPr>
        <xdr:cNvPr id="433" name="フローチャート : 判断 432"/>
        <xdr:cNvSpPr/>
      </xdr:nvSpPr>
      <xdr:spPr>
        <a:xfrm>
          <a:off x="164592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127000</xdr:rowOff>
    </xdr:from>
    <xdr:to>
      <xdr:col>22</xdr:col>
      <xdr:colOff>565150</xdr:colOff>
      <xdr:row>80</xdr:row>
      <xdr:rowOff>39370</xdr:rowOff>
    </xdr:to>
    <xdr:cxnSp macro="">
      <xdr:nvCxnSpPr>
        <xdr:cNvPr id="434" name="直線コネクタ 433"/>
        <xdr:cNvCxnSpPr/>
      </xdr:nvCxnSpPr>
      <xdr:spPr>
        <a:xfrm>
          <a:off x="14782800" y="13500100"/>
          <a:ext cx="889000" cy="25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34289</xdr:rowOff>
    </xdr:from>
    <xdr:to>
      <xdr:col>22</xdr:col>
      <xdr:colOff>615950</xdr:colOff>
      <xdr:row>77</xdr:row>
      <xdr:rowOff>135889</xdr:rowOff>
    </xdr:to>
    <xdr:sp macro="" textlink="">
      <xdr:nvSpPr>
        <xdr:cNvPr id="435" name="フローチャート : 判断 434"/>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146066</xdr:rowOff>
    </xdr:from>
    <xdr:ext cx="736600" cy="259045"/>
    <xdr:sp macro="" textlink="">
      <xdr:nvSpPr>
        <xdr:cNvPr id="436" name="テキスト ボックス 435"/>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81280</xdr:rowOff>
    </xdr:from>
    <xdr:to>
      <xdr:col>21</xdr:col>
      <xdr:colOff>361950</xdr:colOff>
      <xdr:row>78</xdr:row>
      <xdr:rowOff>127000</xdr:rowOff>
    </xdr:to>
    <xdr:cxnSp macro="">
      <xdr:nvCxnSpPr>
        <xdr:cNvPr id="437" name="直線コネクタ 436"/>
        <xdr:cNvCxnSpPr/>
      </xdr:nvCxnSpPr>
      <xdr:spPr>
        <a:xfrm>
          <a:off x="13893800" y="1328293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148589</xdr:rowOff>
    </xdr:from>
    <xdr:to>
      <xdr:col>21</xdr:col>
      <xdr:colOff>412750</xdr:colOff>
      <xdr:row>77</xdr:row>
      <xdr:rowOff>78739</xdr:rowOff>
    </xdr:to>
    <xdr:sp macro="" textlink="">
      <xdr:nvSpPr>
        <xdr:cNvPr id="438" name="フローチャート : 判断 437"/>
        <xdr:cNvSpPr/>
      </xdr:nvSpPr>
      <xdr:spPr>
        <a:xfrm>
          <a:off x="14732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88916</xdr:rowOff>
    </xdr:from>
    <xdr:ext cx="762000" cy="259045"/>
    <xdr:sp macro="" textlink="">
      <xdr:nvSpPr>
        <xdr:cNvPr id="439" name="テキスト ボックス 438"/>
        <xdr:cNvSpPr txBox="1"/>
      </xdr:nvSpPr>
      <xdr:spPr>
        <a:xfrm>
          <a:off x="144018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81280</xdr:rowOff>
    </xdr:from>
    <xdr:to>
      <xdr:col>20</xdr:col>
      <xdr:colOff>158750</xdr:colOff>
      <xdr:row>77</xdr:row>
      <xdr:rowOff>81280</xdr:rowOff>
    </xdr:to>
    <xdr:cxnSp macro="">
      <xdr:nvCxnSpPr>
        <xdr:cNvPr id="440" name="直線コネクタ 439"/>
        <xdr:cNvCxnSpPr/>
      </xdr:nvCxnSpPr>
      <xdr:spPr>
        <a:xfrm>
          <a:off x="13004800" y="132829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167639</xdr:rowOff>
    </xdr:from>
    <xdr:to>
      <xdr:col>20</xdr:col>
      <xdr:colOff>209550</xdr:colOff>
      <xdr:row>77</xdr:row>
      <xdr:rowOff>97789</xdr:rowOff>
    </xdr:to>
    <xdr:sp macro="" textlink="">
      <xdr:nvSpPr>
        <xdr:cNvPr id="441" name="フローチャート : 判断 440"/>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107966</xdr:rowOff>
    </xdr:from>
    <xdr:ext cx="762000" cy="259045"/>
    <xdr:sp macro="" textlink="">
      <xdr:nvSpPr>
        <xdr:cNvPr id="442" name="テキスト ボックス 441"/>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133350</xdr:rowOff>
    </xdr:from>
    <xdr:to>
      <xdr:col>19</xdr:col>
      <xdr:colOff>6350</xdr:colOff>
      <xdr:row>77</xdr:row>
      <xdr:rowOff>63500</xdr:rowOff>
    </xdr:to>
    <xdr:sp macro="" textlink="">
      <xdr:nvSpPr>
        <xdr:cNvPr id="443" name="フローチャート : 判断 442"/>
        <xdr:cNvSpPr/>
      </xdr:nvSpPr>
      <xdr:spPr>
        <a:xfrm>
          <a:off x="12954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73677</xdr:rowOff>
    </xdr:from>
    <xdr:ext cx="762000" cy="259045"/>
    <xdr:sp macro="" textlink="">
      <xdr:nvSpPr>
        <xdr:cNvPr id="444" name="テキスト ボックス 443"/>
        <xdr:cNvSpPr txBox="1"/>
      </xdr:nvSpPr>
      <xdr:spPr>
        <a:xfrm>
          <a:off x="12623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106680</xdr:rowOff>
    </xdr:from>
    <xdr:to>
      <xdr:col>24</xdr:col>
      <xdr:colOff>82550</xdr:colOff>
      <xdr:row>79</xdr:row>
      <xdr:rowOff>36830</xdr:rowOff>
    </xdr:to>
    <xdr:sp macro="" textlink="">
      <xdr:nvSpPr>
        <xdr:cNvPr id="450" name="円/楕円 449"/>
        <xdr:cNvSpPr/>
      </xdr:nvSpPr>
      <xdr:spPr>
        <a:xfrm>
          <a:off x="16459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78757</xdr:rowOff>
    </xdr:from>
    <xdr:ext cx="762000" cy="259045"/>
    <xdr:sp macro="" textlink="">
      <xdr:nvSpPr>
        <xdr:cNvPr id="451" name="公債費以外該当値テキスト"/>
        <xdr:cNvSpPr txBox="1"/>
      </xdr:nvSpPr>
      <xdr:spPr>
        <a:xfrm>
          <a:off x="165989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160020</xdr:rowOff>
    </xdr:from>
    <xdr:to>
      <xdr:col>22</xdr:col>
      <xdr:colOff>615950</xdr:colOff>
      <xdr:row>80</xdr:row>
      <xdr:rowOff>90170</xdr:rowOff>
    </xdr:to>
    <xdr:sp macro="" textlink="">
      <xdr:nvSpPr>
        <xdr:cNvPr id="452" name="円/楕円 451"/>
        <xdr:cNvSpPr/>
      </xdr:nvSpPr>
      <xdr:spPr>
        <a:xfrm>
          <a:off x="15621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74947</xdr:rowOff>
    </xdr:from>
    <xdr:ext cx="736600" cy="259045"/>
    <xdr:sp macro="" textlink="">
      <xdr:nvSpPr>
        <xdr:cNvPr id="453" name="テキスト ボックス 452"/>
        <xdr:cNvSpPr txBox="1"/>
      </xdr:nvSpPr>
      <xdr:spPr>
        <a:xfrm>
          <a:off x="15290800" y="13790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76200</xdr:rowOff>
    </xdr:from>
    <xdr:to>
      <xdr:col>21</xdr:col>
      <xdr:colOff>412750</xdr:colOff>
      <xdr:row>79</xdr:row>
      <xdr:rowOff>6350</xdr:rowOff>
    </xdr:to>
    <xdr:sp macro="" textlink="">
      <xdr:nvSpPr>
        <xdr:cNvPr id="454" name="円/楕円 453"/>
        <xdr:cNvSpPr/>
      </xdr:nvSpPr>
      <xdr:spPr>
        <a:xfrm>
          <a:off x="14732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162577</xdr:rowOff>
    </xdr:from>
    <xdr:ext cx="762000" cy="259045"/>
    <xdr:sp macro="" textlink="">
      <xdr:nvSpPr>
        <xdr:cNvPr id="455" name="テキスト ボックス 454"/>
        <xdr:cNvSpPr txBox="1"/>
      </xdr:nvSpPr>
      <xdr:spPr>
        <a:xfrm>
          <a:off x="14401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76.0</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30480</xdr:rowOff>
    </xdr:from>
    <xdr:to>
      <xdr:col>20</xdr:col>
      <xdr:colOff>209550</xdr:colOff>
      <xdr:row>77</xdr:row>
      <xdr:rowOff>132080</xdr:rowOff>
    </xdr:to>
    <xdr:sp macro="" textlink="">
      <xdr:nvSpPr>
        <xdr:cNvPr id="456" name="円/楕円 455"/>
        <xdr:cNvSpPr/>
      </xdr:nvSpPr>
      <xdr:spPr>
        <a:xfrm>
          <a:off x="13843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116857</xdr:rowOff>
    </xdr:from>
    <xdr:ext cx="762000" cy="259045"/>
    <xdr:sp macro="" textlink="">
      <xdr:nvSpPr>
        <xdr:cNvPr id="457" name="テキスト ボックス 456"/>
        <xdr:cNvSpPr txBox="1"/>
      </xdr:nvSpPr>
      <xdr:spPr>
        <a:xfrm>
          <a:off x="13512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30480</xdr:rowOff>
    </xdr:from>
    <xdr:to>
      <xdr:col>19</xdr:col>
      <xdr:colOff>6350</xdr:colOff>
      <xdr:row>77</xdr:row>
      <xdr:rowOff>132080</xdr:rowOff>
    </xdr:to>
    <xdr:sp macro="" textlink="">
      <xdr:nvSpPr>
        <xdr:cNvPr id="458" name="円/楕円 457"/>
        <xdr:cNvSpPr/>
      </xdr:nvSpPr>
      <xdr:spPr>
        <a:xfrm>
          <a:off x="12954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116857</xdr:rowOff>
    </xdr:from>
    <xdr:ext cx="762000" cy="259045"/>
    <xdr:sp macro="" textlink="">
      <xdr:nvSpPr>
        <xdr:cNvPr id="459" name="テキスト ボックス 458"/>
        <xdr:cNvSpPr txBox="1"/>
      </xdr:nvSpPr>
      <xdr:spPr>
        <a:xfrm>
          <a:off x="126238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宮城県白石市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170891</xdr:rowOff>
    </xdr:from>
    <xdr:to>
      <xdr:col>4</xdr:col>
      <xdr:colOff>1117600</xdr:colOff>
      <xdr:row>18</xdr:row>
      <xdr:rowOff>155975</xdr:rowOff>
    </xdr:to>
    <xdr:cxnSp macro="">
      <xdr:nvCxnSpPr>
        <xdr:cNvPr id="45" name="直線コネクタ 44"/>
        <xdr:cNvCxnSpPr/>
      </xdr:nvCxnSpPr>
      <xdr:spPr bwMode="auto">
        <a:xfrm flipV="1">
          <a:off x="5651500" y="2104466"/>
          <a:ext cx="0" cy="118523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128052</xdr:rowOff>
    </xdr:from>
    <xdr:ext cx="762000" cy="259045"/>
    <xdr:sp macro="" textlink="">
      <xdr:nvSpPr>
        <xdr:cNvPr id="46" name="人口1人当たり決算額の推移最小値テキスト130"/>
        <xdr:cNvSpPr txBox="1"/>
      </xdr:nvSpPr>
      <xdr:spPr>
        <a:xfrm>
          <a:off x="5740400" y="32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53,979</a:t>
          </a:r>
          <a:endParaRPr kumimoji="1" lang="ja-JP" altLang="en-US" sz="1000" b="1">
            <a:latin typeface="ＭＳ Ｐゴシック"/>
          </a:endParaRPr>
        </a:p>
      </xdr:txBody>
    </xdr:sp>
    <xdr:clientData/>
  </xdr:oneCellAnchor>
  <xdr:twoCellAnchor>
    <xdr:from>
      <xdr:col>4</xdr:col>
      <xdr:colOff>1028700</xdr:colOff>
      <xdr:row>18</xdr:row>
      <xdr:rowOff>155975</xdr:rowOff>
    </xdr:from>
    <xdr:to>
      <xdr:col>5</xdr:col>
      <xdr:colOff>73025</xdr:colOff>
      <xdr:row>18</xdr:row>
      <xdr:rowOff>155975</xdr:rowOff>
    </xdr:to>
    <xdr:cxnSp macro="">
      <xdr:nvCxnSpPr>
        <xdr:cNvPr id="47" name="直線コネクタ 46"/>
        <xdr:cNvCxnSpPr/>
      </xdr:nvCxnSpPr>
      <xdr:spPr bwMode="auto">
        <a:xfrm>
          <a:off x="5562600" y="32897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85818</xdr:rowOff>
    </xdr:from>
    <xdr:ext cx="762000" cy="259045"/>
    <xdr:sp macro="" textlink="">
      <xdr:nvSpPr>
        <xdr:cNvPr id="48" name="人口1人当たり決算額の推移最大値テキスト130"/>
        <xdr:cNvSpPr txBox="1"/>
      </xdr:nvSpPr>
      <xdr:spPr>
        <a:xfrm>
          <a:off x="5740400" y="1847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116,196</a:t>
          </a:r>
          <a:endParaRPr kumimoji="1" lang="ja-JP" altLang="en-US" sz="1000" b="1">
            <a:latin typeface="ＭＳ Ｐゴシック"/>
          </a:endParaRPr>
        </a:p>
      </xdr:txBody>
    </xdr:sp>
    <xdr:clientData/>
  </xdr:oneCellAnchor>
  <xdr:twoCellAnchor>
    <xdr:from>
      <xdr:col>4</xdr:col>
      <xdr:colOff>1028700</xdr:colOff>
      <xdr:row>11</xdr:row>
      <xdr:rowOff>170891</xdr:rowOff>
    </xdr:from>
    <xdr:to>
      <xdr:col>5</xdr:col>
      <xdr:colOff>73025</xdr:colOff>
      <xdr:row>11</xdr:row>
      <xdr:rowOff>170891</xdr:rowOff>
    </xdr:to>
    <xdr:cxnSp macro="">
      <xdr:nvCxnSpPr>
        <xdr:cNvPr id="49" name="直線コネクタ 48"/>
        <xdr:cNvCxnSpPr/>
      </xdr:nvCxnSpPr>
      <xdr:spPr bwMode="auto">
        <a:xfrm>
          <a:off x="5562600" y="21044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67697</xdr:rowOff>
    </xdr:from>
    <xdr:to>
      <xdr:col>4</xdr:col>
      <xdr:colOff>1117600</xdr:colOff>
      <xdr:row>14</xdr:row>
      <xdr:rowOff>70326</xdr:rowOff>
    </xdr:to>
    <xdr:cxnSp macro="">
      <xdr:nvCxnSpPr>
        <xdr:cNvPr id="50" name="直線コネクタ 49"/>
        <xdr:cNvCxnSpPr/>
      </xdr:nvCxnSpPr>
      <xdr:spPr bwMode="auto">
        <a:xfrm>
          <a:off x="5003800" y="2515622"/>
          <a:ext cx="647700" cy="2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14</xdr:row>
      <xdr:rowOff>157262</xdr:rowOff>
    </xdr:from>
    <xdr:ext cx="762000" cy="259045"/>
    <xdr:sp macro="" textlink="">
      <xdr:nvSpPr>
        <xdr:cNvPr id="51" name="人口1人当たり決算額の推移平均値テキスト130"/>
        <xdr:cNvSpPr txBox="1"/>
      </xdr:nvSpPr>
      <xdr:spPr>
        <a:xfrm>
          <a:off x="5740400" y="260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85,779</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13735</xdr:rowOff>
    </xdr:from>
    <xdr:to>
      <xdr:col>5</xdr:col>
      <xdr:colOff>34925</xdr:colOff>
      <xdr:row>15</xdr:row>
      <xdr:rowOff>115335</xdr:rowOff>
    </xdr:to>
    <xdr:sp macro="" textlink="">
      <xdr:nvSpPr>
        <xdr:cNvPr id="52" name="フローチャート : 判断 51"/>
        <xdr:cNvSpPr/>
      </xdr:nvSpPr>
      <xdr:spPr bwMode="auto">
        <a:xfrm>
          <a:off x="5600700" y="2633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67697</xdr:rowOff>
    </xdr:from>
    <xdr:to>
      <xdr:col>4</xdr:col>
      <xdr:colOff>469900</xdr:colOff>
      <xdr:row>14</xdr:row>
      <xdr:rowOff>152413</xdr:rowOff>
    </xdr:to>
    <xdr:cxnSp macro="">
      <xdr:nvCxnSpPr>
        <xdr:cNvPr id="53" name="直線コネクタ 52"/>
        <xdr:cNvCxnSpPr/>
      </xdr:nvCxnSpPr>
      <xdr:spPr bwMode="auto">
        <a:xfrm flipV="1">
          <a:off x="4305300" y="2515622"/>
          <a:ext cx="698500" cy="84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13</xdr:row>
      <xdr:rowOff>123768</xdr:rowOff>
    </xdr:from>
    <xdr:to>
      <xdr:col>4</xdr:col>
      <xdr:colOff>520700</xdr:colOff>
      <xdr:row>14</xdr:row>
      <xdr:rowOff>53918</xdr:rowOff>
    </xdr:to>
    <xdr:sp macro="" textlink="">
      <xdr:nvSpPr>
        <xdr:cNvPr id="54" name="フローチャート : 判断 53"/>
        <xdr:cNvSpPr/>
      </xdr:nvSpPr>
      <xdr:spPr bwMode="auto">
        <a:xfrm>
          <a:off x="4953000" y="2400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64095</xdr:rowOff>
    </xdr:from>
    <xdr:ext cx="736600" cy="259045"/>
    <xdr:sp macro="" textlink="">
      <xdr:nvSpPr>
        <xdr:cNvPr id="55" name="テキスト ボックス 54"/>
        <xdr:cNvSpPr txBox="1"/>
      </xdr:nvSpPr>
      <xdr:spPr>
        <a:xfrm>
          <a:off x="4622800" y="2169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66250</xdr:rowOff>
    </xdr:from>
    <xdr:to>
      <xdr:col>3</xdr:col>
      <xdr:colOff>904875</xdr:colOff>
      <xdr:row>14</xdr:row>
      <xdr:rowOff>152413</xdr:rowOff>
    </xdr:to>
    <xdr:cxnSp macro="">
      <xdr:nvCxnSpPr>
        <xdr:cNvPr id="56" name="直線コネクタ 55"/>
        <xdr:cNvCxnSpPr/>
      </xdr:nvCxnSpPr>
      <xdr:spPr bwMode="auto">
        <a:xfrm>
          <a:off x="3606800" y="2514175"/>
          <a:ext cx="698500" cy="86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14</xdr:row>
      <xdr:rowOff>8992</xdr:rowOff>
    </xdr:from>
    <xdr:to>
      <xdr:col>3</xdr:col>
      <xdr:colOff>955675</xdr:colOff>
      <xdr:row>14</xdr:row>
      <xdr:rowOff>110592</xdr:rowOff>
    </xdr:to>
    <xdr:sp macro="" textlink="">
      <xdr:nvSpPr>
        <xdr:cNvPr id="57" name="フローチャート : 判断 56"/>
        <xdr:cNvSpPr/>
      </xdr:nvSpPr>
      <xdr:spPr bwMode="auto">
        <a:xfrm>
          <a:off x="4254500" y="2456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120769</xdr:rowOff>
    </xdr:from>
    <xdr:ext cx="762000" cy="259045"/>
    <xdr:sp macro="" textlink="">
      <xdr:nvSpPr>
        <xdr:cNvPr id="58" name="テキスト ボックス 57"/>
        <xdr:cNvSpPr txBox="1"/>
      </xdr:nvSpPr>
      <xdr:spPr>
        <a:xfrm>
          <a:off x="3924300" y="2225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66250</xdr:rowOff>
    </xdr:from>
    <xdr:to>
      <xdr:col>3</xdr:col>
      <xdr:colOff>206375</xdr:colOff>
      <xdr:row>14</xdr:row>
      <xdr:rowOff>87547</xdr:rowOff>
    </xdr:to>
    <xdr:cxnSp macro="">
      <xdr:nvCxnSpPr>
        <xdr:cNvPr id="59" name="直線コネクタ 58"/>
        <xdr:cNvCxnSpPr/>
      </xdr:nvCxnSpPr>
      <xdr:spPr bwMode="auto">
        <a:xfrm flipV="1">
          <a:off x="2908300" y="2514175"/>
          <a:ext cx="698500" cy="212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13</xdr:row>
      <xdr:rowOff>152019</xdr:rowOff>
    </xdr:from>
    <xdr:to>
      <xdr:col>3</xdr:col>
      <xdr:colOff>257175</xdr:colOff>
      <xdr:row>14</xdr:row>
      <xdr:rowOff>82169</xdr:rowOff>
    </xdr:to>
    <xdr:sp macro="" textlink="">
      <xdr:nvSpPr>
        <xdr:cNvPr id="60" name="フローチャート : 判断 59"/>
        <xdr:cNvSpPr/>
      </xdr:nvSpPr>
      <xdr:spPr bwMode="auto">
        <a:xfrm>
          <a:off x="3556000" y="24284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12</xdr:row>
      <xdr:rowOff>92346</xdr:rowOff>
    </xdr:from>
    <xdr:ext cx="762000" cy="259045"/>
    <xdr:sp macro="" textlink="">
      <xdr:nvSpPr>
        <xdr:cNvPr id="61" name="テキスト ボックス 60"/>
        <xdr:cNvSpPr txBox="1"/>
      </xdr:nvSpPr>
      <xdr:spPr>
        <a:xfrm>
          <a:off x="3225800" y="219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13</xdr:row>
      <xdr:rowOff>107804</xdr:rowOff>
    </xdr:from>
    <xdr:to>
      <xdr:col>2</xdr:col>
      <xdr:colOff>692150</xdr:colOff>
      <xdr:row>14</xdr:row>
      <xdr:rowOff>37954</xdr:rowOff>
    </xdr:to>
    <xdr:sp macro="" textlink="">
      <xdr:nvSpPr>
        <xdr:cNvPr id="62" name="フローチャート : 判断 61"/>
        <xdr:cNvSpPr/>
      </xdr:nvSpPr>
      <xdr:spPr bwMode="auto">
        <a:xfrm>
          <a:off x="2857500" y="23842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12</xdr:row>
      <xdr:rowOff>48131</xdr:rowOff>
    </xdr:from>
    <xdr:ext cx="762000" cy="259045"/>
    <xdr:sp macro="" textlink="">
      <xdr:nvSpPr>
        <xdr:cNvPr id="63" name="テキスト ボックス 62"/>
        <xdr:cNvSpPr txBox="1"/>
      </xdr:nvSpPr>
      <xdr:spPr>
        <a:xfrm>
          <a:off x="2527300" y="2153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14</xdr:row>
      <xdr:rowOff>19526</xdr:rowOff>
    </xdr:from>
    <xdr:to>
      <xdr:col>5</xdr:col>
      <xdr:colOff>34925</xdr:colOff>
      <xdr:row>14</xdr:row>
      <xdr:rowOff>121126</xdr:rowOff>
    </xdr:to>
    <xdr:sp macro="" textlink="">
      <xdr:nvSpPr>
        <xdr:cNvPr id="69" name="円/楕円 68"/>
        <xdr:cNvSpPr/>
      </xdr:nvSpPr>
      <xdr:spPr bwMode="auto">
        <a:xfrm>
          <a:off x="5600700" y="2467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36053</xdr:rowOff>
    </xdr:from>
    <xdr:ext cx="762000" cy="259045"/>
    <xdr:sp macro="" textlink="">
      <xdr:nvSpPr>
        <xdr:cNvPr id="70" name="人口1人当たり決算額の推移該当値テキスト130"/>
        <xdr:cNvSpPr txBox="1"/>
      </xdr:nvSpPr>
      <xdr:spPr>
        <a:xfrm>
          <a:off x="5740400" y="231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94,475</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16897</xdr:rowOff>
    </xdr:from>
    <xdr:to>
      <xdr:col>4</xdr:col>
      <xdr:colOff>520700</xdr:colOff>
      <xdr:row>14</xdr:row>
      <xdr:rowOff>118497</xdr:rowOff>
    </xdr:to>
    <xdr:sp macro="" textlink="">
      <xdr:nvSpPr>
        <xdr:cNvPr id="71" name="円/楕円 70"/>
        <xdr:cNvSpPr/>
      </xdr:nvSpPr>
      <xdr:spPr bwMode="auto">
        <a:xfrm>
          <a:off x="4953000" y="2464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103274</xdr:rowOff>
    </xdr:from>
    <xdr:ext cx="736600" cy="259045"/>
    <xdr:sp macro="" textlink="">
      <xdr:nvSpPr>
        <xdr:cNvPr id="72" name="テキスト ボックス 71"/>
        <xdr:cNvSpPr txBox="1"/>
      </xdr:nvSpPr>
      <xdr:spPr>
        <a:xfrm>
          <a:off x="4622800" y="2551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94,613</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101613</xdr:rowOff>
    </xdr:from>
    <xdr:to>
      <xdr:col>3</xdr:col>
      <xdr:colOff>955675</xdr:colOff>
      <xdr:row>15</xdr:row>
      <xdr:rowOff>31763</xdr:rowOff>
    </xdr:to>
    <xdr:sp macro="" textlink="">
      <xdr:nvSpPr>
        <xdr:cNvPr id="73" name="円/楕円 72"/>
        <xdr:cNvSpPr/>
      </xdr:nvSpPr>
      <xdr:spPr bwMode="auto">
        <a:xfrm>
          <a:off x="4254500" y="2549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16540</xdr:rowOff>
    </xdr:from>
    <xdr:ext cx="762000" cy="259045"/>
    <xdr:sp macro="" textlink="">
      <xdr:nvSpPr>
        <xdr:cNvPr id="74" name="テキスト ボックス 73"/>
        <xdr:cNvSpPr txBox="1"/>
      </xdr:nvSpPr>
      <xdr:spPr>
        <a:xfrm>
          <a:off x="3924300" y="26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90,166</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15450</xdr:rowOff>
    </xdr:from>
    <xdr:to>
      <xdr:col>3</xdr:col>
      <xdr:colOff>257175</xdr:colOff>
      <xdr:row>14</xdr:row>
      <xdr:rowOff>117050</xdr:rowOff>
    </xdr:to>
    <xdr:sp macro="" textlink="">
      <xdr:nvSpPr>
        <xdr:cNvPr id="75" name="円/楕円 74"/>
        <xdr:cNvSpPr/>
      </xdr:nvSpPr>
      <xdr:spPr bwMode="auto">
        <a:xfrm>
          <a:off x="3556000" y="2463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101827</xdr:rowOff>
    </xdr:from>
    <xdr:ext cx="762000" cy="259045"/>
    <xdr:sp macro="" textlink="">
      <xdr:nvSpPr>
        <xdr:cNvPr id="76" name="テキスト ボックス 75"/>
        <xdr:cNvSpPr txBox="1"/>
      </xdr:nvSpPr>
      <xdr:spPr>
        <a:xfrm>
          <a:off x="3225800" y="254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94,689</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36747</xdr:rowOff>
    </xdr:from>
    <xdr:to>
      <xdr:col>2</xdr:col>
      <xdr:colOff>692150</xdr:colOff>
      <xdr:row>14</xdr:row>
      <xdr:rowOff>138347</xdr:rowOff>
    </xdr:to>
    <xdr:sp macro="" textlink="">
      <xdr:nvSpPr>
        <xdr:cNvPr id="77" name="円/楕円 76"/>
        <xdr:cNvSpPr/>
      </xdr:nvSpPr>
      <xdr:spPr bwMode="auto">
        <a:xfrm>
          <a:off x="2857500" y="2484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123124</xdr:rowOff>
    </xdr:from>
    <xdr:ext cx="762000" cy="259045"/>
    <xdr:sp macro="" textlink="">
      <xdr:nvSpPr>
        <xdr:cNvPr id="78" name="テキスト ボックス 77"/>
        <xdr:cNvSpPr txBox="1"/>
      </xdr:nvSpPr>
      <xdr:spPr>
        <a:xfrm>
          <a:off x="2527300" y="2571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93,571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38</xdr:row>
      <xdr:rowOff>1105</xdr:rowOff>
    </xdr:from>
    <xdr:ext cx="762000" cy="259045"/>
    <xdr:sp macro="" textlink="">
      <xdr:nvSpPr>
        <xdr:cNvPr id="95" name="テキスト ボックス 94"/>
        <xdr:cNvSpPr txBox="1"/>
      </xdr:nvSpPr>
      <xdr:spPr>
        <a:xfrm>
          <a:off x="14097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159657</xdr:rowOff>
    </xdr:from>
    <xdr:to>
      <xdr:col>5</xdr:col>
      <xdr:colOff>733425</xdr:colOff>
      <xdr:row>37</xdr:row>
      <xdr:rowOff>159657</xdr:rowOff>
    </xdr:to>
    <xdr:cxnSp macro="">
      <xdr:nvCxnSpPr>
        <xdr:cNvPr id="96" name="直線コネクタ 95"/>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7" name="テキスト ボックス 96"/>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8" name="直線コネクタ 97"/>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99" name="テキスト ボックス 98"/>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0" name="直線コネクタ 99"/>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1" name="テキスト ボックス 100"/>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2" name="直線コネクタ 101"/>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3" name="テキスト ボックス 102"/>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4" name="直線コネクタ 103"/>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5" name="テキスト ボックス 104"/>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156261</xdr:rowOff>
    </xdr:from>
    <xdr:to>
      <xdr:col>4</xdr:col>
      <xdr:colOff>1117600</xdr:colOff>
      <xdr:row>38</xdr:row>
      <xdr:rowOff>128143</xdr:rowOff>
    </xdr:to>
    <xdr:cxnSp macro="">
      <xdr:nvCxnSpPr>
        <xdr:cNvPr id="109" name="直線コネクタ 108"/>
        <xdr:cNvCxnSpPr/>
      </xdr:nvCxnSpPr>
      <xdr:spPr bwMode="auto">
        <a:xfrm flipV="1">
          <a:off x="5651500" y="6080811"/>
          <a:ext cx="0" cy="151493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100220</xdr:rowOff>
    </xdr:from>
    <xdr:ext cx="762000" cy="259045"/>
    <xdr:sp macro="" textlink="">
      <xdr:nvSpPr>
        <xdr:cNvPr id="110" name="人口1人当たり決算額の推移最小値テキスト445"/>
        <xdr:cNvSpPr txBox="1"/>
      </xdr:nvSpPr>
      <xdr:spPr>
        <a:xfrm>
          <a:off x="5740400" y="756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465</a:t>
          </a:r>
          <a:endParaRPr kumimoji="1" lang="ja-JP" altLang="en-US" sz="1000" b="1">
            <a:latin typeface="ＭＳ Ｐゴシック"/>
          </a:endParaRPr>
        </a:p>
      </xdr:txBody>
    </xdr:sp>
    <xdr:clientData/>
  </xdr:oneCellAnchor>
  <xdr:twoCellAnchor>
    <xdr:from>
      <xdr:col>4</xdr:col>
      <xdr:colOff>1028700</xdr:colOff>
      <xdr:row>38</xdr:row>
      <xdr:rowOff>128143</xdr:rowOff>
    </xdr:from>
    <xdr:to>
      <xdr:col>5</xdr:col>
      <xdr:colOff>73025</xdr:colOff>
      <xdr:row>38</xdr:row>
      <xdr:rowOff>128143</xdr:rowOff>
    </xdr:to>
    <xdr:cxnSp macro="">
      <xdr:nvCxnSpPr>
        <xdr:cNvPr id="111" name="直線コネクタ 110"/>
        <xdr:cNvCxnSpPr/>
      </xdr:nvCxnSpPr>
      <xdr:spPr bwMode="auto">
        <a:xfrm>
          <a:off x="5562600" y="75957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71188</xdr:rowOff>
    </xdr:from>
    <xdr:ext cx="762000" cy="259045"/>
    <xdr:sp macro="" textlink="">
      <xdr:nvSpPr>
        <xdr:cNvPr id="112" name="人口1人当たり決算額の推移最大値テキスト445"/>
        <xdr:cNvSpPr txBox="1"/>
      </xdr:nvSpPr>
      <xdr:spPr>
        <a:xfrm>
          <a:off x="5740400" y="582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46,854</a:t>
          </a:r>
          <a:endParaRPr kumimoji="1" lang="ja-JP" altLang="en-US" sz="1000" b="1">
            <a:latin typeface="ＭＳ Ｐゴシック"/>
          </a:endParaRPr>
        </a:p>
      </xdr:txBody>
    </xdr:sp>
    <xdr:clientData/>
  </xdr:oneCellAnchor>
  <xdr:twoCellAnchor>
    <xdr:from>
      <xdr:col>4</xdr:col>
      <xdr:colOff>1028700</xdr:colOff>
      <xdr:row>33</xdr:row>
      <xdr:rowOff>156261</xdr:rowOff>
    </xdr:from>
    <xdr:to>
      <xdr:col>5</xdr:col>
      <xdr:colOff>73025</xdr:colOff>
      <xdr:row>33</xdr:row>
      <xdr:rowOff>156261</xdr:rowOff>
    </xdr:to>
    <xdr:cxnSp macro="">
      <xdr:nvCxnSpPr>
        <xdr:cNvPr id="113" name="直線コネクタ 112"/>
        <xdr:cNvCxnSpPr/>
      </xdr:nvCxnSpPr>
      <xdr:spPr bwMode="auto">
        <a:xfrm>
          <a:off x="5562600" y="60808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78667</xdr:rowOff>
    </xdr:from>
    <xdr:to>
      <xdr:col>4</xdr:col>
      <xdr:colOff>1117600</xdr:colOff>
      <xdr:row>37</xdr:row>
      <xdr:rowOff>14561</xdr:rowOff>
    </xdr:to>
    <xdr:cxnSp macro="">
      <xdr:nvCxnSpPr>
        <xdr:cNvPr id="114" name="直線コネクタ 113"/>
        <xdr:cNvCxnSpPr/>
      </xdr:nvCxnSpPr>
      <xdr:spPr bwMode="auto">
        <a:xfrm flipV="1">
          <a:off x="5003800" y="7031917"/>
          <a:ext cx="647700" cy="107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55563</xdr:rowOff>
    </xdr:from>
    <xdr:ext cx="762000" cy="259045"/>
    <xdr:sp macro="" textlink="">
      <xdr:nvSpPr>
        <xdr:cNvPr id="115" name="人口1人当たり決算額の推移平均値テキスト445"/>
        <xdr:cNvSpPr txBox="1"/>
      </xdr:nvSpPr>
      <xdr:spPr>
        <a:xfrm>
          <a:off x="5740400" y="6665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22,638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210486</xdr:rowOff>
    </xdr:from>
    <xdr:to>
      <xdr:col>5</xdr:col>
      <xdr:colOff>34925</xdr:colOff>
      <xdr:row>35</xdr:row>
      <xdr:rowOff>312086</xdr:rowOff>
    </xdr:to>
    <xdr:sp macro="" textlink="">
      <xdr:nvSpPr>
        <xdr:cNvPr id="116" name="フローチャート : 判断 115"/>
        <xdr:cNvSpPr/>
      </xdr:nvSpPr>
      <xdr:spPr bwMode="auto">
        <a:xfrm>
          <a:off x="56007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14561</xdr:rowOff>
    </xdr:from>
    <xdr:to>
      <xdr:col>4</xdr:col>
      <xdr:colOff>469900</xdr:colOff>
      <xdr:row>37</xdr:row>
      <xdr:rowOff>74095</xdr:rowOff>
    </xdr:to>
    <xdr:cxnSp macro="">
      <xdr:nvCxnSpPr>
        <xdr:cNvPr id="117" name="直線コネクタ 116"/>
        <xdr:cNvCxnSpPr/>
      </xdr:nvCxnSpPr>
      <xdr:spPr bwMode="auto">
        <a:xfrm flipV="1">
          <a:off x="4305300" y="7139261"/>
          <a:ext cx="698500" cy="59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88054</xdr:rowOff>
    </xdr:from>
    <xdr:to>
      <xdr:col>4</xdr:col>
      <xdr:colOff>520700</xdr:colOff>
      <xdr:row>35</xdr:row>
      <xdr:rowOff>189654</xdr:rowOff>
    </xdr:to>
    <xdr:sp macro="" textlink="">
      <xdr:nvSpPr>
        <xdr:cNvPr id="118" name="フローチャート : 判断 117"/>
        <xdr:cNvSpPr/>
      </xdr:nvSpPr>
      <xdr:spPr bwMode="auto">
        <a:xfrm>
          <a:off x="4953000" y="6698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199831</xdr:rowOff>
    </xdr:from>
    <xdr:ext cx="736600" cy="259045"/>
    <xdr:sp macro="" textlink="">
      <xdr:nvSpPr>
        <xdr:cNvPr id="119" name="テキスト ボックス 118"/>
        <xdr:cNvSpPr txBox="1"/>
      </xdr:nvSpPr>
      <xdr:spPr>
        <a:xfrm>
          <a:off x="4622800" y="646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12831</xdr:rowOff>
    </xdr:from>
    <xdr:to>
      <xdr:col>3</xdr:col>
      <xdr:colOff>904875</xdr:colOff>
      <xdr:row>37</xdr:row>
      <xdr:rowOff>74095</xdr:rowOff>
    </xdr:to>
    <xdr:cxnSp macro="">
      <xdr:nvCxnSpPr>
        <xdr:cNvPr id="120" name="直線コネクタ 119"/>
        <xdr:cNvCxnSpPr/>
      </xdr:nvCxnSpPr>
      <xdr:spPr bwMode="auto">
        <a:xfrm>
          <a:off x="3606800" y="7137531"/>
          <a:ext cx="698500" cy="61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7261</xdr:rowOff>
    </xdr:from>
    <xdr:to>
      <xdr:col>3</xdr:col>
      <xdr:colOff>955675</xdr:colOff>
      <xdr:row>35</xdr:row>
      <xdr:rowOff>108861</xdr:rowOff>
    </xdr:to>
    <xdr:sp macro="" textlink="">
      <xdr:nvSpPr>
        <xdr:cNvPr id="121" name="フローチャート : 判断 120"/>
        <xdr:cNvSpPr/>
      </xdr:nvSpPr>
      <xdr:spPr bwMode="auto">
        <a:xfrm>
          <a:off x="4254500" y="6617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119038</xdr:rowOff>
    </xdr:from>
    <xdr:ext cx="762000" cy="259045"/>
    <xdr:sp macro="" textlink="">
      <xdr:nvSpPr>
        <xdr:cNvPr id="122" name="テキスト ボックス 121"/>
        <xdr:cNvSpPr txBox="1"/>
      </xdr:nvSpPr>
      <xdr:spPr>
        <a:xfrm>
          <a:off x="3924300" y="638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306549</xdr:rowOff>
    </xdr:from>
    <xdr:to>
      <xdr:col>3</xdr:col>
      <xdr:colOff>206375</xdr:colOff>
      <xdr:row>37</xdr:row>
      <xdr:rowOff>12831</xdr:rowOff>
    </xdr:to>
    <xdr:cxnSp macro="">
      <xdr:nvCxnSpPr>
        <xdr:cNvPr id="123" name="直線コネクタ 122"/>
        <xdr:cNvCxnSpPr/>
      </xdr:nvCxnSpPr>
      <xdr:spPr bwMode="auto">
        <a:xfrm>
          <a:off x="2908300" y="6916899"/>
          <a:ext cx="698500" cy="220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286741</xdr:rowOff>
    </xdr:from>
    <xdr:to>
      <xdr:col>3</xdr:col>
      <xdr:colOff>257175</xdr:colOff>
      <xdr:row>35</xdr:row>
      <xdr:rowOff>45441</xdr:rowOff>
    </xdr:to>
    <xdr:sp macro="" textlink="">
      <xdr:nvSpPr>
        <xdr:cNvPr id="124" name="フローチャート : 判断 123"/>
        <xdr:cNvSpPr/>
      </xdr:nvSpPr>
      <xdr:spPr bwMode="auto">
        <a:xfrm>
          <a:off x="3556000" y="6554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55618</xdr:rowOff>
    </xdr:from>
    <xdr:ext cx="762000" cy="259045"/>
    <xdr:sp macro="" textlink="">
      <xdr:nvSpPr>
        <xdr:cNvPr id="125" name="テキスト ボックス 124"/>
        <xdr:cNvSpPr txBox="1"/>
      </xdr:nvSpPr>
      <xdr:spPr>
        <a:xfrm>
          <a:off x="3225800" y="6323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201832</xdr:rowOff>
    </xdr:from>
    <xdr:to>
      <xdr:col>2</xdr:col>
      <xdr:colOff>692150</xdr:colOff>
      <xdr:row>34</xdr:row>
      <xdr:rowOff>303432</xdr:rowOff>
    </xdr:to>
    <xdr:sp macro="" textlink="">
      <xdr:nvSpPr>
        <xdr:cNvPr id="126" name="フローチャート : 判断 125"/>
        <xdr:cNvSpPr/>
      </xdr:nvSpPr>
      <xdr:spPr bwMode="auto">
        <a:xfrm>
          <a:off x="2857500" y="6469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313609</xdr:rowOff>
    </xdr:from>
    <xdr:ext cx="762000" cy="259045"/>
    <xdr:sp macro="" textlink="">
      <xdr:nvSpPr>
        <xdr:cNvPr id="127" name="テキスト ボックス 126"/>
        <xdr:cNvSpPr txBox="1"/>
      </xdr:nvSpPr>
      <xdr:spPr>
        <a:xfrm>
          <a:off x="2527300" y="6238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27867</xdr:rowOff>
    </xdr:from>
    <xdr:to>
      <xdr:col>5</xdr:col>
      <xdr:colOff>34925</xdr:colOff>
      <xdr:row>36</xdr:row>
      <xdr:rowOff>129467</xdr:rowOff>
    </xdr:to>
    <xdr:sp macro="" textlink="">
      <xdr:nvSpPr>
        <xdr:cNvPr id="133" name="円/楕円 132"/>
        <xdr:cNvSpPr/>
      </xdr:nvSpPr>
      <xdr:spPr bwMode="auto">
        <a:xfrm>
          <a:off x="5600700" y="6981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342844</xdr:rowOff>
    </xdr:from>
    <xdr:ext cx="762000" cy="259045"/>
    <xdr:sp macro="" textlink="">
      <xdr:nvSpPr>
        <xdr:cNvPr id="134" name="人口1人当たり決算額の推移該当値テキスト445"/>
        <xdr:cNvSpPr txBox="1"/>
      </xdr:nvSpPr>
      <xdr:spPr>
        <a:xfrm>
          <a:off x="5740400" y="695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17,730</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135211</xdr:rowOff>
    </xdr:from>
    <xdr:to>
      <xdr:col>4</xdr:col>
      <xdr:colOff>520700</xdr:colOff>
      <xdr:row>37</xdr:row>
      <xdr:rowOff>65361</xdr:rowOff>
    </xdr:to>
    <xdr:sp macro="" textlink="">
      <xdr:nvSpPr>
        <xdr:cNvPr id="135" name="円/楕円 134"/>
        <xdr:cNvSpPr/>
      </xdr:nvSpPr>
      <xdr:spPr bwMode="auto">
        <a:xfrm>
          <a:off x="4953000" y="7088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50138</xdr:rowOff>
    </xdr:from>
    <xdr:ext cx="736600" cy="259045"/>
    <xdr:sp macro="" textlink="">
      <xdr:nvSpPr>
        <xdr:cNvPr id="136" name="テキスト ボックス 135"/>
        <xdr:cNvSpPr txBox="1"/>
      </xdr:nvSpPr>
      <xdr:spPr>
        <a:xfrm>
          <a:off x="4622800" y="7174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14,443</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23295</xdr:rowOff>
    </xdr:from>
    <xdr:to>
      <xdr:col>3</xdr:col>
      <xdr:colOff>955675</xdr:colOff>
      <xdr:row>37</xdr:row>
      <xdr:rowOff>124895</xdr:rowOff>
    </xdr:to>
    <xdr:sp macro="" textlink="">
      <xdr:nvSpPr>
        <xdr:cNvPr id="137" name="円/楕円 136"/>
        <xdr:cNvSpPr/>
      </xdr:nvSpPr>
      <xdr:spPr bwMode="auto">
        <a:xfrm>
          <a:off x="4254500" y="7147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109672</xdr:rowOff>
    </xdr:from>
    <xdr:ext cx="762000" cy="259045"/>
    <xdr:sp macro="" textlink="">
      <xdr:nvSpPr>
        <xdr:cNvPr id="138" name="テキスト ボックス 137"/>
        <xdr:cNvSpPr txBox="1"/>
      </xdr:nvSpPr>
      <xdr:spPr>
        <a:xfrm>
          <a:off x="3924300" y="7234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12,620</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133481</xdr:rowOff>
    </xdr:from>
    <xdr:to>
      <xdr:col>3</xdr:col>
      <xdr:colOff>257175</xdr:colOff>
      <xdr:row>37</xdr:row>
      <xdr:rowOff>63631</xdr:rowOff>
    </xdr:to>
    <xdr:sp macro="" textlink="">
      <xdr:nvSpPr>
        <xdr:cNvPr id="139" name="円/楕円 138"/>
        <xdr:cNvSpPr/>
      </xdr:nvSpPr>
      <xdr:spPr bwMode="auto">
        <a:xfrm>
          <a:off x="3556000" y="7086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48408</xdr:rowOff>
    </xdr:from>
    <xdr:ext cx="762000" cy="259045"/>
    <xdr:sp macro="" textlink="">
      <xdr:nvSpPr>
        <xdr:cNvPr id="140" name="テキスト ボックス 139"/>
        <xdr:cNvSpPr txBox="1"/>
      </xdr:nvSpPr>
      <xdr:spPr>
        <a:xfrm>
          <a:off x="3225800" y="717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14,496</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255749</xdr:rowOff>
    </xdr:from>
    <xdr:to>
      <xdr:col>2</xdr:col>
      <xdr:colOff>692150</xdr:colOff>
      <xdr:row>36</xdr:row>
      <xdr:rowOff>14449</xdr:rowOff>
    </xdr:to>
    <xdr:sp macro="" textlink="">
      <xdr:nvSpPr>
        <xdr:cNvPr id="141" name="円/楕円 140"/>
        <xdr:cNvSpPr/>
      </xdr:nvSpPr>
      <xdr:spPr bwMode="auto">
        <a:xfrm>
          <a:off x="2857500" y="6866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342126</xdr:rowOff>
    </xdr:from>
    <xdr:ext cx="762000" cy="259045"/>
    <xdr:sp macro="" textlink="">
      <xdr:nvSpPr>
        <xdr:cNvPr id="142" name="テキスト ボックス 141"/>
        <xdr:cNvSpPr txBox="1"/>
      </xdr:nvSpPr>
      <xdr:spPr>
        <a:xfrm>
          <a:off x="2527300" y="695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21,252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35,593
35,429
286.48
19,772,826
19,271,874
415,484
9,493,874
10,860,537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30/67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69,247</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107010</xdr:rowOff>
    </xdr:from>
    <xdr:to>
      <xdr:col>6</xdr:col>
      <xdr:colOff>510540</xdr:colOff>
      <xdr:row>39</xdr:row>
      <xdr:rowOff>48031</xdr:rowOff>
    </xdr:to>
    <xdr:cxnSp macro="">
      <xdr:nvCxnSpPr>
        <xdr:cNvPr id="56" name="直線コネクタ 55"/>
        <xdr:cNvCxnSpPr/>
      </xdr:nvCxnSpPr>
      <xdr:spPr>
        <a:xfrm flipV="1">
          <a:off x="4633595" y="5421960"/>
          <a:ext cx="1270" cy="1312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51858</xdr:rowOff>
    </xdr:from>
    <xdr:ext cx="534377" cy="259045"/>
    <xdr:sp macro="" textlink="">
      <xdr:nvSpPr>
        <xdr:cNvPr id="57" name="人件費最小値テキスト"/>
        <xdr:cNvSpPr txBox="1"/>
      </xdr:nvSpPr>
      <xdr:spPr>
        <a:xfrm>
          <a:off x="4686300" y="673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39,812</a:t>
          </a:r>
          <a:endParaRPr kumimoji="1" lang="ja-JP" altLang="en-US" sz="1000" b="1">
            <a:latin typeface="ＭＳ Ｐゴシック"/>
          </a:endParaRPr>
        </a:p>
      </xdr:txBody>
    </xdr:sp>
    <xdr:clientData/>
  </xdr:oneCellAnchor>
  <xdr:twoCellAnchor>
    <xdr:from>
      <xdr:col>6</xdr:col>
      <xdr:colOff>422275</xdr:colOff>
      <xdr:row>39</xdr:row>
      <xdr:rowOff>48031</xdr:rowOff>
    </xdr:from>
    <xdr:to>
      <xdr:col>6</xdr:col>
      <xdr:colOff>600075</xdr:colOff>
      <xdr:row>39</xdr:row>
      <xdr:rowOff>48031</xdr:rowOff>
    </xdr:to>
    <xdr:cxnSp macro="">
      <xdr:nvCxnSpPr>
        <xdr:cNvPr id="58" name="直線コネクタ 57"/>
        <xdr:cNvCxnSpPr/>
      </xdr:nvCxnSpPr>
      <xdr:spPr>
        <a:xfrm>
          <a:off x="4546600" y="673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53687</xdr:rowOff>
    </xdr:from>
    <xdr:ext cx="599010" cy="259045"/>
    <xdr:sp macro="" textlink="">
      <xdr:nvSpPr>
        <xdr:cNvPr id="59" name="人件費最大値テキスト"/>
        <xdr:cNvSpPr txBox="1"/>
      </xdr:nvSpPr>
      <xdr:spPr>
        <a:xfrm>
          <a:off x="4686300" y="519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108,716</a:t>
          </a:r>
          <a:endParaRPr kumimoji="1" lang="ja-JP" altLang="en-US" sz="1000" b="1">
            <a:latin typeface="ＭＳ Ｐゴシック"/>
          </a:endParaRPr>
        </a:p>
      </xdr:txBody>
    </xdr:sp>
    <xdr:clientData/>
  </xdr:oneCellAnchor>
  <xdr:twoCellAnchor>
    <xdr:from>
      <xdr:col>6</xdr:col>
      <xdr:colOff>422275</xdr:colOff>
      <xdr:row>31</xdr:row>
      <xdr:rowOff>107010</xdr:rowOff>
    </xdr:from>
    <xdr:to>
      <xdr:col>6</xdr:col>
      <xdr:colOff>600075</xdr:colOff>
      <xdr:row>31</xdr:row>
      <xdr:rowOff>107010</xdr:rowOff>
    </xdr:to>
    <xdr:cxnSp macro="">
      <xdr:nvCxnSpPr>
        <xdr:cNvPr id="60" name="直線コネクタ 59"/>
        <xdr:cNvCxnSpPr/>
      </xdr:nvCxnSpPr>
      <xdr:spPr>
        <a:xfrm>
          <a:off x="4546600" y="542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69196</xdr:rowOff>
    </xdr:from>
    <xdr:to>
      <xdr:col>6</xdr:col>
      <xdr:colOff>511175</xdr:colOff>
      <xdr:row>35</xdr:row>
      <xdr:rowOff>80016</xdr:rowOff>
    </xdr:to>
    <xdr:cxnSp macro="">
      <xdr:nvCxnSpPr>
        <xdr:cNvPr id="61" name="直線コネクタ 60"/>
        <xdr:cNvCxnSpPr/>
      </xdr:nvCxnSpPr>
      <xdr:spPr>
        <a:xfrm flipV="1">
          <a:off x="3797300" y="6069946"/>
          <a:ext cx="838200" cy="1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49877</xdr:rowOff>
    </xdr:from>
    <xdr:ext cx="534377" cy="259045"/>
    <xdr:sp macro="" textlink="">
      <xdr:nvSpPr>
        <xdr:cNvPr id="62" name="人件費平均値テキスト"/>
        <xdr:cNvSpPr txBox="1"/>
      </xdr:nvSpPr>
      <xdr:spPr>
        <a:xfrm>
          <a:off x="4686300" y="6050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71,916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71450</xdr:rowOff>
    </xdr:from>
    <xdr:to>
      <xdr:col>6</xdr:col>
      <xdr:colOff>561975</xdr:colOff>
      <xdr:row>36</xdr:row>
      <xdr:rowOff>1600</xdr:rowOff>
    </xdr:to>
    <xdr:sp macro="" textlink="">
      <xdr:nvSpPr>
        <xdr:cNvPr id="63" name="フローチャート : 判断 62"/>
        <xdr:cNvSpPr/>
      </xdr:nvSpPr>
      <xdr:spPr>
        <a:xfrm>
          <a:off x="45847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80016</xdr:rowOff>
    </xdr:from>
    <xdr:to>
      <xdr:col>5</xdr:col>
      <xdr:colOff>358775</xdr:colOff>
      <xdr:row>35</xdr:row>
      <xdr:rowOff>113659</xdr:rowOff>
    </xdr:to>
    <xdr:cxnSp macro="">
      <xdr:nvCxnSpPr>
        <xdr:cNvPr id="64" name="直線コネクタ 63"/>
        <xdr:cNvCxnSpPr/>
      </xdr:nvCxnSpPr>
      <xdr:spPr>
        <a:xfrm flipV="1">
          <a:off x="2908300" y="6080766"/>
          <a:ext cx="889000" cy="3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7975</xdr:rowOff>
    </xdr:from>
    <xdr:to>
      <xdr:col>5</xdr:col>
      <xdr:colOff>409575</xdr:colOff>
      <xdr:row>34</xdr:row>
      <xdr:rowOff>109575</xdr:rowOff>
    </xdr:to>
    <xdr:sp macro="" textlink="">
      <xdr:nvSpPr>
        <xdr:cNvPr id="65" name="フローチャート : 判断 64"/>
        <xdr:cNvSpPr/>
      </xdr:nvSpPr>
      <xdr:spPr>
        <a:xfrm>
          <a:off x="3746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126102</xdr:rowOff>
    </xdr:from>
    <xdr:ext cx="534377" cy="259045"/>
    <xdr:sp macro="" textlink="">
      <xdr:nvSpPr>
        <xdr:cNvPr id="66" name="テキスト ボックス 65"/>
        <xdr:cNvSpPr txBox="1"/>
      </xdr:nvSpPr>
      <xdr:spPr>
        <a:xfrm>
          <a:off x="3530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90360</xdr:rowOff>
    </xdr:from>
    <xdr:to>
      <xdr:col>4</xdr:col>
      <xdr:colOff>155575</xdr:colOff>
      <xdr:row>35</xdr:row>
      <xdr:rowOff>113659</xdr:rowOff>
    </xdr:to>
    <xdr:cxnSp macro="">
      <xdr:nvCxnSpPr>
        <xdr:cNvPr id="67" name="直線コネクタ 66"/>
        <xdr:cNvCxnSpPr/>
      </xdr:nvCxnSpPr>
      <xdr:spPr>
        <a:xfrm>
          <a:off x="2019300" y="6091110"/>
          <a:ext cx="889000" cy="2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28511</xdr:rowOff>
    </xdr:from>
    <xdr:to>
      <xdr:col>4</xdr:col>
      <xdr:colOff>206375</xdr:colOff>
      <xdr:row>34</xdr:row>
      <xdr:rowOff>130111</xdr:rowOff>
    </xdr:to>
    <xdr:sp macro="" textlink="">
      <xdr:nvSpPr>
        <xdr:cNvPr id="68" name="フローチャート : 判断 67"/>
        <xdr:cNvSpPr/>
      </xdr:nvSpPr>
      <xdr:spPr>
        <a:xfrm>
          <a:off x="2857500" y="585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146638</xdr:rowOff>
    </xdr:from>
    <xdr:ext cx="534377" cy="259045"/>
    <xdr:sp macro="" textlink="">
      <xdr:nvSpPr>
        <xdr:cNvPr id="69" name="テキスト ボックス 68"/>
        <xdr:cNvSpPr txBox="1"/>
      </xdr:nvSpPr>
      <xdr:spPr>
        <a:xfrm>
          <a:off x="2641111" y="563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86798</xdr:rowOff>
    </xdr:from>
    <xdr:to>
      <xdr:col>2</xdr:col>
      <xdr:colOff>638175</xdr:colOff>
      <xdr:row>35</xdr:row>
      <xdr:rowOff>90360</xdr:rowOff>
    </xdr:to>
    <xdr:cxnSp macro="">
      <xdr:nvCxnSpPr>
        <xdr:cNvPr id="70" name="直線コネクタ 69"/>
        <xdr:cNvCxnSpPr/>
      </xdr:nvCxnSpPr>
      <xdr:spPr>
        <a:xfrm>
          <a:off x="1130300" y="6087548"/>
          <a:ext cx="889000" cy="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167596</xdr:rowOff>
    </xdr:from>
    <xdr:to>
      <xdr:col>3</xdr:col>
      <xdr:colOff>3175</xdr:colOff>
      <xdr:row>34</xdr:row>
      <xdr:rowOff>97746</xdr:rowOff>
    </xdr:to>
    <xdr:sp macro="" textlink="">
      <xdr:nvSpPr>
        <xdr:cNvPr id="71" name="フローチャート : 判断 70"/>
        <xdr:cNvSpPr/>
      </xdr:nvSpPr>
      <xdr:spPr>
        <a:xfrm>
          <a:off x="1968500" y="582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114273</xdr:rowOff>
    </xdr:from>
    <xdr:ext cx="534377" cy="259045"/>
    <xdr:sp macro="" textlink="">
      <xdr:nvSpPr>
        <xdr:cNvPr id="72" name="テキスト ボックス 71"/>
        <xdr:cNvSpPr txBox="1"/>
      </xdr:nvSpPr>
      <xdr:spPr>
        <a:xfrm>
          <a:off x="1752111" y="5600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132658</xdr:rowOff>
    </xdr:from>
    <xdr:to>
      <xdr:col>1</xdr:col>
      <xdr:colOff>485775</xdr:colOff>
      <xdr:row>34</xdr:row>
      <xdr:rowOff>62808</xdr:rowOff>
    </xdr:to>
    <xdr:sp macro="" textlink="">
      <xdr:nvSpPr>
        <xdr:cNvPr id="73" name="フローチャート : 判断 72"/>
        <xdr:cNvSpPr/>
      </xdr:nvSpPr>
      <xdr:spPr>
        <a:xfrm>
          <a:off x="1079500" y="579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79335</xdr:rowOff>
    </xdr:from>
    <xdr:ext cx="534377" cy="259045"/>
    <xdr:sp macro="" textlink="">
      <xdr:nvSpPr>
        <xdr:cNvPr id="74" name="テキスト ボックス 73"/>
        <xdr:cNvSpPr txBox="1"/>
      </xdr:nvSpPr>
      <xdr:spPr>
        <a:xfrm>
          <a:off x="863111" y="556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18396</xdr:rowOff>
    </xdr:from>
    <xdr:to>
      <xdr:col>6</xdr:col>
      <xdr:colOff>561975</xdr:colOff>
      <xdr:row>35</xdr:row>
      <xdr:rowOff>119996</xdr:rowOff>
    </xdr:to>
    <xdr:sp macro="" textlink="">
      <xdr:nvSpPr>
        <xdr:cNvPr id="80" name="円/楕円 79"/>
        <xdr:cNvSpPr/>
      </xdr:nvSpPr>
      <xdr:spPr>
        <a:xfrm>
          <a:off x="4584700" y="60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41273</xdr:rowOff>
    </xdr:from>
    <xdr:ext cx="534377" cy="259045"/>
    <xdr:sp macro="" textlink="">
      <xdr:nvSpPr>
        <xdr:cNvPr id="81" name="人件費該当値テキスト"/>
        <xdr:cNvSpPr txBox="1"/>
      </xdr:nvSpPr>
      <xdr:spPr>
        <a:xfrm>
          <a:off x="4686300" y="5870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74,701</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29216</xdr:rowOff>
    </xdr:from>
    <xdr:to>
      <xdr:col>5</xdr:col>
      <xdr:colOff>409575</xdr:colOff>
      <xdr:row>35</xdr:row>
      <xdr:rowOff>130816</xdr:rowOff>
    </xdr:to>
    <xdr:sp macro="" textlink="">
      <xdr:nvSpPr>
        <xdr:cNvPr id="82" name="円/楕円 81"/>
        <xdr:cNvSpPr/>
      </xdr:nvSpPr>
      <xdr:spPr>
        <a:xfrm>
          <a:off x="3746500" y="602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121943</xdr:rowOff>
    </xdr:from>
    <xdr:ext cx="534377" cy="259045"/>
    <xdr:sp macro="" textlink="">
      <xdr:nvSpPr>
        <xdr:cNvPr id="83" name="テキスト ボックス 82"/>
        <xdr:cNvSpPr txBox="1"/>
      </xdr:nvSpPr>
      <xdr:spPr>
        <a:xfrm>
          <a:off x="3530111" y="61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74,133</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62859</xdr:rowOff>
    </xdr:from>
    <xdr:to>
      <xdr:col>4</xdr:col>
      <xdr:colOff>206375</xdr:colOff>
      <xdr:row>35</xdr:row>
      <xdr:rowOff>164459</xdr:rowOff>
    </xdr:to>
    <xdr:sp macro="" textlink="">
      <xdr:nvSpPr>
        <xdr:cNvPr id="84" name="円/楕円 83"/>
        <xdr:cNvSpPr/>
      </xdr:nvSpPr>
      <xdr:spPr>
        <a:xfrm>
          <a:off x="2857500" y="606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155586</xdr:rowOff>
    </xdr:from>
    <xdr:ext cx="534377" cy="259045"/>
    <xdr:sp macro="" textlink="">
      <xdr:nvSpPr>
        <xdr:cNvPr id="85" name="テキスト ボックス 84"/>
        <xdr:cNvSpPr txBox="1"/>
      </xdr:nvSpPr>
      <xdr:spPr>
        <a:xfrm>
          <a:off x="2641111" y="615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72,367</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39560</xdr:rowOff>
    </xdr:from>
    <xdr:to>
      <xdr:col>3</xdr:col>
      <xdr:colOff>3175</xdr:colOff>
      <xdr:row>35</xdr:row>
      <xdr:rowOff>141160</xdr:rowOff>
    </xdr:to>
    <xdr:sp macro="" textlink="">
      <xdr:nvSpPr>
        <xdr:cNvPr id="86" name="円/楕円 85"/>
        <xdr:cNvSpPr/>
      </xdr:nvSpPr>
      <xdr:spPr>
        <a:xfrm>
          <a:off x="1968500" y="604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132287</xdr:rowOff>
    </xdr:from>
    <xdr:ext cx="534377" cy="259045"/>
    <xdr:sp macro="" textlink="">
      <xdr:nvSpPr>
        <xdr:cNvPr id="87" name="テキスト ボックス 86"/>
        <xdr:cNvSpPr txBox="1"/>
      </xdr:nvSpPr>
      <xdr:spPr>
        <a:xfrm>
          <a:off x="1752111" y="613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73,590</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35998</xdr:rowOff>
    </xdr:from>
    <xdr:to>
      <xdr:col>1</xdr:col>
      <xdr:colOff>485775</xdr:colOff>
      <xdr:row>35</xdr:row>
      <xdr:rowOff>137598</xdr:rowOff>
    </xdr:to>
    <xdr:sp macro="" textlink="">
      <xdr:nvSpPr>
        <xdr:cNvPr id="88" name="円/楕円 87"/>
        <xdr:cNvSpPr/>
      </xdr:nvSpPr>
      <xdr:spPr>
        <a:xfrm>
          <a:off x="1079500" y="603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128725</xdr:rowOff>
    </xdr:from>
    <xdr:ext cx="534377" cy="259045"/>
    <xdr:sp macro="" textlink="">
      <xdr:nvSpPr>
        <xdr:cNvPr id="89" name="テキスト ボックス 88"/>
        <xdr:cNvSpPr txBox="1"/>
      </xdr:nvSpPr>
      <xdr:spPr>
        <a:xfrm>
          <a:off x="863111" y="6129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73,777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65,324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32882</xdr:rowOff>
    </xdr:from>
    <xdr:to>
      <xdr:col>6</xdr:col>
      <xdr:colOff>510540</xdr:colOff>
      <xdr:row>58</xdr:row>
      <xdr:rowOff>41715</xdr:rowOff>
    </xdr:to>
    <xdr:cxnSp macro="">
      <xdr:nvCxnSpPr>
        <xdr:cNvPr id="113" name="直線コネクタ 112"/>
        <xdr:cNvCxnSpPr/>
      </xdr:nvCxnSpPr>
      <xdr:spPr>
        <a:xfrm flipV="1">
          <a:off x="4633595" y="8605382"/>
          <a:ext cx="1270" cy="1380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45542</xdr:rowOff>
    </xdr:from>
    <xdr:ext cx="534377" cy="259045"/>
    <xdr:sp macro="" textlink="">
      <xdr:nvSpPr>
        <xdr:cNvPr id="114" name="物件費最小値テキスト"/>
        <xdr:cNvSpPr txBox="1"/>
      </xdr:nvSpPr>
      <xdr:spPr>
        <a:xfrm>
          <a:off x="4686300" y="998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45,718</a:t>
          </a:r>
          <a:endParaRPr kumimoji="1" lang="ja-JP" altLang="en-US" sz="1000" b="1">
            <a:latin typeface="ＭＳ Ｐゴシック"/>
          </a:endParaRPr>
        </a:p>
      </xdr:txBody>
    </xdr:sp>
    <xdr:clientData/>
  </xdr:oneCellAnchor>
  <xdr:twoCellAnchor>
    <xdr:from>
      <xdr:col>6</xdr:col>
      <xdr:colOff>422275</xdr:colOff>
      <xdr:row>58</xdr:row>
      <xdr:rowOff>41715</xdr:rowOff>
    </xdr:from>
    <xdr:to>
      <xdr:col>6</xdr:col>
      <xdr:colOff>600075</xdr:colOff>
      <xdr:row>58</xdr:row>
      <xdr:rowOff>41715</xdr:rowOff>
    </xdr:to>
    <xdr:cxnSp macro="">
      <xdr:nvCxnSpPr>
        <xdr:cNvPr id="115" name="直線コネクタ 114"/>
        <xdr:cNvCxnSpPr/>
      </xdr:nvCxnSpPr>
      <xdr:spPr>
        <a:xfrm>
          <a:off x="4546600" y="9985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151009</xdr:rowOff>
    </xdr:from>
    <xdr:ext cx="599010" cy="259045"/>
    <xdr:sp macro="" textlink="">
      <xdr:nvSpPr>
        <xdr:cNvPr id="116" name="物件費最大値テキスト"/>
        <xdr:cNvSpPr txBox="1"/>
      </xdr:nvSpPr>
      <xdr:spPr>
        <a:xfrm>
          <a:off x="4686300" y="838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408,036</a:t>
          </a:r>
          <a:endParaRPr kumimoji="1" lang="ja-JP" altLang="en-US" sz="1000" b="1">
            <a:latin typeface="ＭＳ Ｐゴシック"/>
          </a:endParaRPr>
        </a:p>
      </xdr:txBody>
    </xdr:sp>
    <xdr:clientData/>
  </xdr:oneCellAnchor>
  <xdr:twoCellAnchor>
    <xdr:from>
      <xdr:col>6</xdr:col>
      <xdr:colOff>422275</xdr:colOff>
      <xdr:row>50</xdr:row>
      <xdr:rowOff>32882</xdr:rowOff>
    </xdr:from>
    <xdr:to>
      <xdr:col>6</xdr:col>
      <xdr:colOff>600075</xdr:colOff>
      <xdr:row>50</xdr:row>
      <xdr:rowOff>32882</xdr:rowOff>
    </xdr:to>
    <xdr:cxnSp macro="">
      <xdr:nvCxnSpPr>
        <xdr:cNvPr id="117" name="直線コネクタ 116"/>
        <xdr:cNvCxnSpPr/>
      </xdr:nvCxnSpPr>
      <xdr:spPr>
        <a:xfrm>
          <a:off x="4546600" y="860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114688</xdr:rowOff>
    </xdr:from>
    <xdr:to>
      <xdr:col>6</xdr:col>
      <xdr:colOff>511175</xdr:colOff>
      <xdr:row>57</xdr:row>
      <xdr:rowOff>167726</xdr:rowOff>
    </xdr:to>
    <xdr:cxnSp macro="">
      <xdr:nvCxnSpPr>
        <xdr:cNvPr id="118" name="直線コネクタ 117"/>
        <xdr:cNvCxnSpPr/>
      </xdr:nvCxnSpPr>
      <xdr:spPr>
        <a:xfrm flipV="1">
          <a:off x="3797300" y="9887338"/>
          <a:ext cx="838200" cy="5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47644</xdr:rowOff>
    </xdr:from>
    <xdr:ext cx="534377" cy="259045"/>
    <xdr:sp macro="" textlink="">
      <xdr:nvSpPr>
        <xdr:cNvPr id="119" name="物件費平均値テキスト"/>
        <xdr:cNvSpPr txBox="1"/>
      </xdr:nvSpPr>
      <xdr:spPr>
        <a:xfrm>
          <a:off x="4686300" y="9820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70,166</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69217</xdr:rowOff>
    </xdr:from>
    <xdr:to>
      <xdr:col>6</xdr:col>
      <xdr:colOff>561975</xdr:colOff>
      <xdr:row>57</xdr:row>
      <xdr:rowOff>170817</xdr:rowOff>
    </xdr:to>
    <xdr:sp macro="" textlink="">
      <xdr:nvSpPr>
        <xdr:cNvPr id="120" name="フローチャート : 判断 119"/>
        <xdr:cNvSpPr/>
      </xdr:nvSpPr>
      <xdr:spPr>
        <a:xfrm>
          <a:off x="4584700" y="98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167726</xdr:rowOff>
    </xdr:from>
    <xdr:to>
      <xdr:col>5</xdr:col>
      <xdr:colOff>358775</xdr:colOff>
      <xdr:row>58</xdr:row>
      <xdr:rowOff>4259</xdr:rowOff>
    </xdr:to>
    <xdr:cxnSp macro="">
      <xdr:nvCxnSpPr>
        <xdr:cNvPr id="121" name="直線コネクタ 120"/>
        <xdr:cNvCxnSpPr/>
      </xdr:nvCxnSpPr>
      <xdr:spPr>
        <a:xfrm flipV="1">
          <a:off x="2908300" y="9940376"/>
          <a:ext cx="889000" cy="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76624</xdr:rowOff>
    </xdr:from>
    <xdr:to>
      <xdr:col>5</xdr:col>
      <xdr:colOff>409575</xdr:colOff>
      <xdr:row>58</xdr:row>
      <xdr:rowOff>6774</xdr:rowOff>
    </xdr:to>
    <xdr:sp macro="" textlink="">
      <xdr:nvSpPr>
        <xdr:cNvPr id="122" name="フローチャート : 判断 121"/>
        <xdr:cNvSpPr/>
      </xdr:nvSpPr>
      <xdr:spPr>
        <a:xfrm>
          <a:off x="3746500" y="984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23301</xdr:rowOff>
    </xdr:from>
    <xdr:ext cx="534377" cy="259045"/>
    <xdr:sp macro="" textlink="">
      <xdr:nvSpPr>
        <xdr:cNvPr id="123" name="テキスト ボックス 122"/>
        <xdr:cNvSpPr txBox="1"/>
      </xdr:nvSpPr>
      <xdr:spPr>
        <a:xfrm>
          <a:off x="3530111" y="962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110306</xdr:rowOff>
    </xdr:from>
    <xdr:to>
      <xdr:col>4</xdr:col>
      <xdr:colOff>155575</xdr:colOff>
      <xdr:row>58</xdr:row>
      <xdr:rowOff>4259</xdr:rowOff>
    </xdr:to>
    <xdr:cxnSp macro="">
      <xdr:nvCxnSpPr>
        <xdr:cNvPr id="124" name="直線コネクタ 123"/>
        <xdr:cNvCxnSpPr/>
      </xdr:nvCxnSpPr>
      <xdr:spPr>
        <a:xfrm>
          <a:off x="2019300" y="9882956"/>
          <a:ext cx="889000" cy="6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82827</xdr:rowOff>
    </xdr:from>
    <xdr:to>
      <xdr:col>4</xdr:col>
      <xdr:colOff>206375</xdr:colOff>
      <xdr:row>58</xdr:row>
      <xdr:rowOff>12977</xdr:rowOff>
    </xdr:to>
    <xdr:sp macro="" textlink="">
      <xdr:nvSpPr>
        <xdr:cNvPr id="125" name="フローチャート : 判断 124"/>
        <xdr:cNvSpPr/>
      </xdr:nvSpPr>
      <xdr:spPr>
        <a:xfrm>
          <a:off x="2857500" y="98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29504</xdr:rowOff>
    </xdr:from>
    <xdr:ext cx="534377" cy="259045"/>
    <xdr:sp macro="" textlink="">
      <xdr:nvSpPr>
        <xdr:cNvPr id="126" name="テキスト ボックス 125"/>
        <xdr:cNvSpPr txBox="1"/>
      </xdr:nvSpPr>
      <xdr:spPr>
        <a:xfrm>
          <a:off x="2641111" y="96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110306</xdr:rowOff>
    </xdr:from>
    <xdr:to>
      <xdr:col>2</xdr:col>
      <xdr:colOff>638175</xdr:colOff>
      <xdr:row>57</xdr:row>
      <xdr:rowOff>149107</xdr:rowOff>
    </xdr:to>
    <xdr:cxnSp macro="">
      <xdr:nvCxnSpPr>
        <xdr:cNvPr id="127" name="直線コネクタ 126"/>
        <xdr:cNvCxnSpPr/>
      </xdr:nvCxnSpPr>
      <xdr:spPr>
        <a:xfrm flipV="1">
          <a:off x="1130300" y="9882956"/>
          <a:ext cx="889000" cy="3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81893</xdr:rowOff>
    </xdr:from>
    <xdr:to>
      <xdr:col>3</xdr:col>
      <xdr:colOff>3175</xdr:colOff>
      <xdr:row>58</xdr:row>
      <xdr:rowOff>12043</xdr:rowOff>
    </xdr:to>
    <xdr:sp macro="" textlink="">
      <xdr:nvSpPr>
        <xdr:cNvPr id="128" name="フローチャート : 判断 127"/>
        <xdr:cNvSpPr/>
      </xdr:nvSpPr>
      <xdr:spPr>
        <a:xfrm>
          <a:off x="1968500" y="985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3170</xdr:rowOff>
    </xdr:from>
    <xdr:ext cx="534377" cy="259045"/>
    <xdr:sp macro="" textlink="">
      <xdr:nvSpPr>
        <xdr:cNvPr id="129" name="テキスト ボックス 128"/>
        <xdr:cNvSpPr txBox="1"/>
      </xdr:nvSpPr>
      <xdr:spPr>
        <a:xfrm>
          <a:off x="1752111" y="9947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58344</xdr:rowOff>
    </xdr:from>
    <xdr:to>
      <xdr:col>1</xdr:col>
      <xdr:colOff>485775</xdr:colOff>
      <xdr:row>57</xdr:row>
      <xdr:rowOff>159944</xdr:rowOff>
    </xdr:to>
    <xdr:sp macro="" textlink="">
      <xdr:nvSpPr>
        <xdr:cNvPr id="130" name="フローチャート : 判断 129"/>
        <xdr:cNvSpPr/>
      </xdr:nvSpPr>
      <xdr:spPr>
        <a:xfrm>
          <a:off x="1079500" y="9830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5021</xdr:rowOff>
    </xdr:from>
    <xdr:ext cx="534377" cy="259045"/>
    <xdr:sp macro="" textlink="">
      <xdr:nvSpPr>
        <xdr:cNvPr id="131" name="テキスト ボックス 130"/>
        <xdr:cNvSpPr txBox="1"/>
      </xdr:nvSpPr>
      <xdr:spPr>
        <a:xfrm>
          <a:off x="863111" y="960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63888</xdr:rowOff>
    </xdr:from>
    <xdr:to>
      <xdr:col>6</xdr:col>
      <xdr:colOff>561975</xdr:colOff>
      <xdr:row>57</xdr:row>
      <xdr:rowOff>165488</xdr:rowOff>
    </xdr:to>
    <xdr:sp macro="" textlink="">
      <xdr:nvSpPr>
        <xdr:cNvPr id="137" name="円/楕円 136"/>
        <xdr:cNvSpPr/>
      </xdr:nvSpPr>
      <xdr:spPr>
        <a:xfrm>
          <a:off x="4584700" y="98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23265</xdr:rowOff>
    </xdr:from>
    <xdr:ext cx="534377" cy="259045"/>
    <xdr:sp macro="" textlink="">
      <xdr:nvSpPr>
        <xdr:cNvPr id="138" name="物件費該当値テキスト"/>
        <xdr:cNvSpPr txBox="1"/>
      </xdr:nvSpPr>
      <xdr:spPr>
        <a:xfrm>
          <a:off x="4686300" y="962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71,565</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116926</xdr:rowOff>
    </xdr:from>
    <xdr:to>
      <xdr:col>5</xdr:col>
      <xdr:colOff>409575</xdr:colOff>
      <xdr:row>58</xdr:row>
      <xdr:rowOff>47076</xdr:rowOff>
    </xdr:to>
    <xdr:sp macro="" textlink="">
      <xdr:nvSpPr>
        <xdr:cNvPr id="139" name="円/楕円 138"/>
        <xdr:cNvSpPr/>
      </xdr:nvSpPr>
      <xdr:spPr>
        <a:xfrm>
          <a:off x="3746500" y="988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38203</xdr:rowOff>
    </xdr:from>
    <xdr:ext cx="534377" cy="259045"/>
    <xdr:sp macro="" textlink="">
      <xdr:nvSpPr>
        <xdr:cNvPr id="140" name="テキスト ボックス 139"/>
        <xdr:cNvSpPr txBox="1"/>
      </xdr:nvSpPr>
      <xdr:spPr>
        <a:xfrm>
          <a:off x="3530111" y="998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57,644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124909</xdr:rowOff>
    </xdr:from>
    <xdr:to>
      <xdr:col>4</xdr:col>
      <xdr:colOff>206375</xdr:colOff>
      <xdr:row>58</xdr:row>
      <xdr:rowOff>55059</xdr:rowOff>
    </xdr:to>
    <xdr:sp macro="" textlink="">
      <xdr:nvSpPr>
        <xdr:cNvPr id="141" name="円/楕円 140"/>
        <xdr:cNvSpPr/>
      </xdr:nvSpPr>
      <xdr:spPr>
        <a:xfrm>
          <a:off x="2857500" y="989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46186</xdr:rowOff>
    </xdr:from>
    <xdr:ext cx="534377" cy="259045"/>
    <xdr:sp macro="" textlink="">
      <xdr:nvSpPr>
        <xdr:cNvPr id="142" name="テキスト ボックス 141"/>
        <xdr:cNvSpPr txBox="1"/>
      </xdr:nvSpPr>
      <xdr:spPr>
        <a:xfrm>
          <a:off x="2641111" y="999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55,549</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59506</xdr:rowOff>
    </xdr:from>
    <xdr:to>
      <xdr:col>3</xdr:col>
      <xdr:colOff>3175</xdr:colOff>
      <xdr:row>57</xdr:row>
      <xdr:rowOff>161106</xdr:rowOff>
    </xdr:to>
    <xdr:sp macro="" textlink="">
      <xdr:nvSpPr>
        <xdr:cNvPr id="143" name="円/楕円 142"/>
        <xdr:cNvSpPr/>
      </xdr:nvSpPr>
      <xdr:spPr>
        <a:xfrm>
          <a:off x="1968500" y="983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6183</xdr:rowOff>
    </xdr:from>
    <xdr:ext cx="534377" cy="259045"/>
    <xdr:sp macro="" textlink="">
      <xdr:nvSpPr>
        <xdr:cNvPr id="144" name="テキスト ボックス 143"/>
        <xdr:cNvSpPr txBox="1"/>
      </xdr:nvSpPr>
      <xdr:spPr>
        <a:xfrm>
          <a:off x="1752111" y="960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72,715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98307</xdr:rowOff>
    </xdr:from>
    <xdr:to>
      <xdr:col>1</xdr:col>
      <xdr:colOff>485775</xdr:colOff>
      <xdr:row>58</xdr:row>
      <xdr:rowOff>28457</xdr:rowOff>
    </xdr:to>
    <xdr:sp macro="" textlink="">
      <xdr:nvSpPr>
        <xdr:cNvPr id="145" name="円/楕円 144"/>
        <xdr:cNvSpPr/>
      </xdr:nvSpPr>
      <xdr:spPr>
        <a:xfrm>
          <a:off x="1079500" y="987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19584</xdr:rowOff>
    </xdr:from>
    <xdr:ext cx="534377" cy="259045"/>
    <xdr:sp macro="" textlink="">
      <xdr:nvSpPr>
        <xdr:cNvPr id="146" name="テキスト ボックス 145"/>
        <xdr:cNvSpPr txBox="1"/>
      </xdr:nvSpPr>
      <xdr:spPr>
        <a:xfrm>
          <a:off x="863111" y="996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62,531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28/67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2815</xdr:rowOff>
    </xdr:from>
    <xdr:to>
      <xdr:col>6</xdr:col>
      <xdr:colOff>510540</xdr:colOff>
      <xdr:row>78</xdr:row>
      <xdr:rowOff>111993</xdr:rowOff>
    </xdr:to>
    <xdr:cxnSp macro="">
      <xdr:nvCxnSpPr>
        <xdr:cNvPr id="168" name="直線コネクタ 167"/>
        <xdr:cNvCxnSpPr/>
      </xdr:nvCxnSpPr>
      <xdr:spPr>
        <a:xfrm flipV="1">
          <a:off x="4633595" y="12175765"/>
          <a:ext cx="1270" cy="130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115820</xdr:rowOff>
    </xdr:from>
    <xdr:ext cx="378565" cy="259045"/>
    <xdr:sp macro="" textlink="">
      <xdr:nvSpPr>
        <xdr:cNvPr id="169" name="維持補修費最小値テキスト"/>
        <xdr:cNvSpPr txBox="1"/>
      </xdr:nvSpPr>
      <xdr:spPr>
        <a:xfrm>
          <a:off x="4686300" y="13488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606</a:t>
          </a:r>
          <a:endParaRPr kumimoji="1" lang="ja-JP" altLang="en-US" sz="1000" b="1">
            <a:latin typeface="ＭＳ Ｐゴシック"/>
          </a:endParaRPr>
        </a:p>
      </xdr:txBody>
    </xdr:sp>
    <xdr:clientData/>
  </xdr:oneCellAnchor>
  <xdr:twoCellAnchor>
    <xdr:from>
      <xdr:col>6</xdr:col>
      <xdr:colOff>422275</xdr:colOff>
      <xdr:row>78</xdr:row>
      <xdr:rowOff>111993</xdr:rowOff>
    </xdr:from>
    <xdr:to>
      <xdr:col>6</xdr:col>
      <xdr:colOff>600075</xdr:colOff>
      <xdr:row>78</xdr:row>
      <xdr:rowOff>111993</xdr:rowOff>
    </xdr:to>
    <xdr:cxnSp macro="">
      <xdr:nvCxnSpPr>
        <xdr:cNvPr id="170" name="直線コネクタ 169"/>
        <xdr:cNvCxnSpPr/>
      </xdr:nvCxnSpPr>
      <xdr:spPr>
        <a:xfrm>
          <a:off x="4546600" y="13485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120942</xdr:rowOff>
    </xdr:from>
    <xdr:ext cx="534377" cy="259045"/>
    <xdr:sp macro="" textlink="">
      <xdr:nvSpPr>
        <xdr:cNvPr id="171" name="維持補修費最大値テキスト"/>
        <xdr:cNvSpPr txBox="1"/>
      </xdr:nvSpPr>
      <xdr:spPr>
        <a:xfrm>
          <a:off x="4686300" y="119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29,244</a:t>
          </a:r>
          <a:endParaRPr kumimoji="1" lang="ja-JP" altLang="en-US" sz="1000" b="1">
            <a:latin typeface="ＭＳ Ｐゴシック"/>
          </a:endParaRPr>
        </a:p>
      </xdr:txBody>
    </xdr:sp>
    <xdr:clientData/>
  </xdr:oneCellAnchor>
  <xdr:twoCellAnchor>
    <xdr:from>
      <xdr:col>6</xdr:col>
      <xdr:colOff>422275</xdr:colOff>
      <xdr:row>71</xdr:row>
      <xdr:rowOff>2815</xdr:rowOff>
    </xdr:from>
    <xdr:to>
      <xdr:col>6</xdr:col>
      <xdr:colOff>600075</xdr:colOff>
      <xdr:row>71</xdr:row>
      <xdr:rowOff>2815</xdr:rowOff>
    </xdr:to>
    <xdr:cxnSp macro="">
      <xdr:nvCxnSpPr>
        <xdr:cNvPr id="172" name="直線コネクタ 171"/>
        <xdr:cNvCxnSpPr/>
      </xdr:nvCxnSpPr>
      <xdr:spPr>
        <a:xfrm>
          <a:off x="4546600" y="12175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77246</xdr:rowOff>
    </xdr:from>
    <xdr:to>
      <xdr:col>6</xdr:col>
      <xdr:colOff>511175</xdr:colOff>
      <xdr:row>77</xdr:row>
      <xdr:rowOff>78527</xdr:rowOff>
    </xdr:to>
    <xdr:cxnSp macro="">
      <xdr:nvCxnSpPr>
        <xdr:cNvPr id="173" name="直線コネクタ 172"/>
        <xdr:cNvCxnSpPr/>
      </xdr:nvCxnSpPr>
      <xdr:spPr>
        <a:xfrm flipV="1">
          <a:off x="3797300" y="13278896"/>
          <a:ext cx="838200" cy="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28430</xdr:rowOff>
    </xdr:from>
    <xdr:ext cx="469744" cy="259045"/>
    <xdr:sp macro="" textlink="">
      <xdr:nvSpPr>
        <xdr:cNvPr id="174" name="維持補修費平均値テキスト"/>
        <xdr:cNvSpPr txBox="1"/>
      </xdr:nvSpPr>
      <xdr:spPr>
        <a:xfrm>
          <a:off x="4686300" y="13058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5,573</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5553</xdr:rowOff>
    </xdr:from>
    <xdr:to>
      <xdr:col>6</xdr:col>
      <xdr:colOff>561975</xdr:colOff>
      <xdr:row>77</xdr:row>
      <xdr:rowOff>107153</xdr:rowOff>
    </xdr:to>
    <xdr:sp macro="" textlink="">
      <xdr:nvSpPr>
        <xdr:cNvPr id="175" name="フローチャート : 判断 174"/>
        <xdr:cNvSpPr/>
      </xdr:nvSpPr>
      <xdr:spPr>
        <a:xfrm>
          <a:off x="4584700" y="13207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74366</xdr:rowOff>
    </xdr:from>
    <xdr:to>
      <xdr:col>5</xdr:col>
      <xdr:colOff>358775</xdr:colOff>
      <xdr:row>77</xdr:row>
      <xdr:rowOff>78527</xdr:rowOff>
    </xdr:to>
    <xdr:cxnSp macro="">
      <xdr:nvCxnSpPr>
        <xdr:cNvPr id="176" name="直線コネクタ 175"/>
        <xdr:cNvCxnSpPr/>
      </xdr:nvCxnSpPr>
      <xdr:spPr>
        <a:xfrm>
          <a:off x="2908300" y="13276016"/>
          <a:ext cx="889000" cy="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120766</xdr:rowOff>
    </xdr:from>
    <xdr:to>
      <xdr:col>5</xdr:col>
      <xdr:colOff>409575</xdr:colOff>
      <xdr:row>77</xdr:row>
      <xdr:rowOff>50916</xdr:rowOff>
    </xdr:to>
    <xdr:sp macro="" textlink="">
      <xdr:nvSpPr>
        <xdr:cNvPr id="177" name="フローチャート : 判断 176"/>
        <xdr:cNvSpPr/>
      </xdr:nvSpPr>
      <xdr:spPr>
        <a:xfrm>
          <a:off x="3746500" y="131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67444</xdr:rowOff>
    </xdr:from>
    <xdr:ext cx="469744" cy="259045"/>
    <xdr:sp macro="" textlink="">
      <xdr:nvSpPr>
        <xdr:cNvPr id="178" name="テキスト ボックス 177"/>
        <xdr:cNvSpPr txBox="1"/>
      </xdr:nvSpPr>
      <xdr:spPr>
        <a:xfrm>
          <a:off x="3562427" y="12926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74366</xdr:rowOff>
    </xdr:from>
    <xdr:to>
      <xdr:col>4</xdr:col>
      <xdr:colOff>155575</xdr:colOff>
      <xdr:row>77</xdr:row>
      <xdr:rowOff>138374</xdr:rowOff>
    </xdr:to>
    <xdr:cxnSp macro="">
      <xdr:nvCxnSpPr>
        <xdr:cNvPr id="179" name="直線コネクタ 178"/>
        <xdr:cNvCxnSpPr/>
      </xdr:nvCxnSpPr>
      <xdr:spPr>
        <a:xfrm flipV="1">
          <a:off x="2019300" y="1327601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156017</xdr:rowOff>
    </xdr:from>
    <xdr:to>
      <xdr:col>4</xdr:col>
      <xdr:colOff>206375</xdr:colOff>
      <xdr:row>77</xdr:row>
      <xdr:rowOff>86167</xdr:rowOff>
    </xdr:to>
    <xdr:sp macro="" textlink="">
      <xdr:nvSpPr>
        <xdr:cNvPr id="180" name="フローチャート : 判断 179"/>
        <xdr:cNvSpPr/>
      </xdr:nvSpPr>
      <xdr:spPr>
        <a:xfrm>
          <a:off x="2857500" y="1318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102694</xdr:rowOff>
    </xdr:from>
    <xdr:ext cx="469744" cy="259045"/>
    <xdr:sp macro="" textlink="">
      <xdr:nvSpPr>
        <xdr:cNvPr id="181" name="テキスト ボックス 180"/>
        <xdr:cNvSpPr txBox="1"/>
      </xdr:nvSpPr>
      <xdr:spPr>
        <a:xfrm>
          <a:off x="2673427" y="12961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138374</xdr:rowOff>
    </xdr:from>
    <xdr:to>
      <xdr:col>2</xdr:col>
      <xdr:colOff>638175</xdr:colOff>
      <xdr:row>77</xdr:row>
      <xdr:rowOff>150764</xdr:rowOff>
    </xdr:to>
    <xdr:cxnSp macro="">
      <xdr:nvCxnSpPr>
        <xdr:cNvPr id="182" name="直線コネクタ 181"/>
        <xdr:cNvCxnSpPr/>
      </xdr:nvCxnSpPr>
      <xdr:spPr>
        <a:xfrm flipV="1">
          <a:off x="1130300" y="13340024"/>
          <a:ext cx="8890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152360</xdr:rowOff>
    </xdr:from>
    <xdr:to>
      <xdr:col>3</xdr:col>
      <xdr:colOff>3175</xdr:colOff>
      <xdr:row>77</xdr:row>
      <xdr:rowOff>82510</xdr:rowOff>
    </xdr:to>
    <xdr:sp macro="" textlink="">
      <xdr:nvSpPr>
        <xdr:cNvPr id="183" name="フローチャート : 判断 182"/>
        <xdr:cNvSpPr/>
      </xdr:nvSpPr>
      <xdr:spPr>
        <a:xfrm>
          <a:off x="1968500" y="1318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99037</xdr:rowOff>
    </xdr:from>
    <xdr:ext cx="469744" cy="259045"/>
    <xdr:sp macro="" textlink="">
      <xdr:nvSpPr>
        <xdr:cNvPr id="184" name="テキスト ボックス 183"/>
        <xdr:cNvSpPr txBox="1"/>
      </xdr:nvSpPr>
      <xdr:spPr>
        <a:xfrm>
          <a:off x="1784427" y="12957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168315</xdr:rowOff>
    </xdr:from>
    <xdr:to>
      <xdr:col>1</xdr:col>
      <xdr:colOff>485775</xdr:colOff>
      <xdr:row>77</xdr:row>
      <xdr:rowOff>98465</xdr:rowOff>
    </xdr:to>
    <xdr:sp macro="" textlink="">
      <xdr:nvSpPr>
        <xdr:cNvPr id="185" name="フローチャート : 判断 184"/>
        <xdr:cNvSpPr/>
      </xdr:nvSpPr>
      <xdr:spPr>
        <a:xfrm>
          <a:off x="1079500" y="131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114992</xdr:rowOff>
    </xdr:from>
    <xdr:ext cx="469744" cy="259045"/>
    <xdr:sp macro="" textlink="">
      <xdr:nvSpPr>
        <xdr:cNvPr id="186" name="テキスト ボックス 185"/>
        <xdr:cNvSpPr txBox="1"/>
      </xdr:nvSpPr>
      <xdr:spPr>
        <a:xfrm>
          <a:off x="895427" y="129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26446</xdr:rowOff>
    </xdr:from>
    <xdr:to>
      <xdr:col>6</xdr:col>
      <xdr:colOff>561975</xdr:colOff>
      <xdr:row>77</xdr:row>
      <xdr:rowOff>128046</xdr:rowOff>
    </xdr:to>
    <xdr:sp macro="" textlink="">
      <xdr:nvSpPr>
        <xdr:cNvPr id="192" name="円/楕円 191"/>
        <xdr:cNvSpPr/>
      </xdr:nvSpPr>
      <xdr:spPr>
        <a:xfrm>
          <a:off x="4584700" y="1322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4873</xdr:rowOff>
    </xdr:from>
    <xdr:ext cx="469744" cy="259045"/>
    <xdr:sp macro="" textlink="">
      <xdr:nvSpPr>
        <xdr:cNvPr id="193" name="維持補修費該当値テキスト"/>
        <xdr:cNvSpPr txBox="1"/>
      </xdr:nvSpPr>
      <xdr:spPr>
        <a:xfrm>
          <a:off x="4686300" y="1320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5,116</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27727</xdr:rowOff>
    </xdr:from>
    <xdr:to>
      <xdr:col>5</xdr:col>
      <xdr:colOff>409575</xdr:colOff>
      <xdr:row>77</xdr:row>
      <xdr:rowOff>129327</xdr:rowOff>
    </xdr:to>
    <xdr:sp macro="" textlink="">
      <xdr:nvSpPr>
        <xdr:cNvPr id="194" name="円/楕円 193"/>
        <xdr:cNvSpPr/>
      </xdr:nvSpPr>
      <xdr:spPr>
        <a:xfrm>
          <a:off x="3746500" y="1322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120454</xdr:rowOff>
    </xdr:from>
    <xdr:ext cx="469744" cy="259045"/>
    <xdr:sp macro="" textlink="">
      <xdr:nvSpPr>
        <xdr:cNvPr id="195" name="テキスト ボックス 194"/>
        <xdr:cNvSpPr txBox="1"/>
      </xdr:nvSpPr>
      <xdr:spPr>
        <a:xfrm>
          <a:off x="3562427" y="13322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23566</xdr:rowOff>
    </xdr:from>
    <xdr:to>
      <xdr:col>4</xdr:col>
      <xdr:colOff>206375</xdr:colOff>
      <xdr:row>77</xdr:row>
      <xdr:rowOff>125166</xdr:rowOff>
    </xdr:to>
    <xdr:sp macro="" textlink="">
      <xdr:nvSpPr>
        <xdr:cNvPr id="196" name="円/楕円 195"/>
        <xdr:cNvSpPr/>
      </xdr:nvSpPr>
      <xdr:spPr>
        <a:xfrm>
          <a:off x="2857500" y="1322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116293</xdr:rowOff>
    </xdr:from>
    <xdr:ext cx="469744" cy="259045"/>
    <xdr:sp macro="" textlink="">
      <xdr:nvSpPr>
        <xdr:cNvPr id="197" name="テキスト ボックス 196"/>
        <xdr:cNvSpPr txBox="1"/>
      </xdr:nvSpPr>
      <xdr:spPr>
        <a:xfrm>
          <a:off x="2673427" y="1331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5,179</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87574</xdr:rowOff>
    </xdr:from>
    <xdr:to>
      <xdr:col>3</xdr:col>
      <xdr:colOff>3175</xdr:colOff>
      <xdr:row>78</xdr:row>
      <xdr:rowOff>17724</xdr:rowOff>
    </xdr:to>
    <xdr:sp macro="" textlink="">
      <xdr:nvSpPr>
        <xdr:cNvPr id="198" name="円/楕円 197"/>
        <xdr:cNvSpPr/>
      </xdr:nvSpPr>
      <xdr:spPr>
        <a:xfrm>
          <a:off x="1968500" y="1328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8851</xdr:rowOff>
    </xdr:from>
    <xdr:ext cx="469744" cy="259045"/>
    <xdr:sp macro="" textlink="">
      <xdr:nvSpPr>
        <xdr:cNvPr id="199" name="テキスト ボックス 198"/>
        <xdr:cNvSpPr txBox="1"/>
      </xdr:nvSpPr>
      <xdr:spPr>
        <a:xfrm>
          <a:off x="1784427" y="1338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3,779</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99964</xdr:rowOff>
    </xdr:from>
    <xdr:to>
      <xdr:col>1</xdr:col>
      <xdr:colOff>485775</xdr:colOff>
      <xdr:row>78</xdr:row>
      <xdr:rowOff>30114</xdr:rowOff>
    </xdr:to>
    <xdr:sp macro="" textlink="">
      <xdr:nvSpPr>
        <xdr:cNvPr id="200" name="円/楕円 199"/>
        <xdr:cNvSpPr/>
      </xdr:nvSpPr>
      <xdr:spPr>
        <a:xfrm>
          <a:off x="1079500" y="1330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21241</xdr:rowOff>
    </xdr:from>
    <xdr:ext cx="469744" cy="259045"/>
    <xdr:sp macro="" textlink="">
      <xdr:nvSpPr>
        <xdr:cNvPr id="201" name="テキスト ボックス 200"/>
        <xdr:cNvSpPr txBox="1"/>
      </xdr:nvSpPr>
      <xdr:spPr>
        <a:xfrm>
          <a:off x="895427" y="133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75,199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139700</xdr:rowOff>
    </xdr:from>
    <xdr:to>
      <xdr:col>7</xdr:col>
      <xdr:colOff>638175</xdr:colOff>
      <xdr:row>99</xdr:row>
      <xdr:rowOff>139700</xdr:rowOff>
    </xdr:to>
    <xdr:cxnSp macro="">
      <xdr:nvCxnSpPr>
        <xdr:cNvPr id="213" name="直線コネクタ 212"/>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168927</xdr:rowOff>
    </xdr:from>
    <xdr:ext cx="531299" cy="259045"/>
    <xdr:sp macro="" textlink="">
      <xdr:nvSpPr>
        <xdr:cNvPr id="214" name="テキスト ボックス 213"/>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98</xdr:row>
      <xdr:rowOff>25400</xdr:rowOff>
    </xdr:from>
    <xdr:to>
      <xdr:col>7</xdr:col>
      <xdr:colOff>638175</xdr:colOff>
      <xdr:row>98</xdr:row>
      <xdr:rowOff>25400</xdr:rowOff>
    </xdr:to>
    <xdr:cxnSp macro="">
      <xdr:nvCxnSpPr>
        <xdr:cNvPr id="215" name="直線コネクタ 214"/>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54627</xdr:rowOff>
    </xdr:from>
    <xdr:ext cx="531299" cy="259045"/>
    <xdr:sp macro="" textlink="">
      <xdr:nvSpPr>
        <xdr:cNvPr id="216" name="テキスト ボックス 215"/>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96</xdr:row>
      <xdr:rowOff>82550</xdr:rowOff>
    </xdr:from>
    <xdr:to>
      <xdr:col>7</xdr:col>
      <xdr:colOff>638175</xdr:colOff>
      <xdr:row>96</xdr:row>
      <xdr:rowOff>82550</xdr:rowOff>
    </xdr:to>
    <xdr:cxnSp macro="">
      <xdr:nvCxnSpPr>
        <xdr:cNvPr id="217" name="直線コネクタ 216"/>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111777</xdr:rowOff>
    </xdr:from>
    <xdr:ext cx="531299" cy="259045"/>
    <xdr:sp macro="" textlink="">
      <xdr:nvSpPr>
        <xdr:cNvPr id="218" name="テキスト ボックス 217"/>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93</xdr:row>
      <xdr:rowOff>25400</xdr:rowOff>
    </xdr:from>
    <xdr:to>
      <xdr:col>7</xdr:col>
      <xdr:colOff>638175</xdr:colOff>
      <xdr:row>93</xdr:row>
      <xdr:rowOff>25400</xdr:rowOff>
    </xdr:to>
    <xdr:cxnSp macro="">
      <xdr:nvCxnSpPr>
        <xdr:cNvPr id="221" name="直線コネクタ 220"/>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23" name="直線コネクタ 222"/>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89</xdr:row>
      <xdr:rowOff>139700</xdr:rowOff>
    </xdr:from>
    <xdr:to>
      <xdr:col>7</xdr:col>
      <xdr:colOff>638175</xdr:colOff>
      <xdr:row>89</xdr:row>
      <xdr:rowOff>139700</xdr:rowOff>
    </xdr:to>
    <xdr:cxnSp macro="">
      <xdr:nvCxnSpPr>
        <xdr:cNvPr id="225" name="直線コネクタ 224"/>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143263</xdr:rowOff>
    </xdr:from>
    <xdr:to>
      <xdr:col>6</xdr:col>
      <xdr:colOff>510540</xdr:colOff>
      <xdr:row>98</xdr:row>
      <xdr:rowOff>127422</xdr:rowOff>
    </xdr:to>
    <xdr:cxnSp macro="">
      <xdr:nvCxnSpPr>
        <xdr:cNvPr id="230" name="直線コネクタ 229"/>
        <xdr:cNvCxnSpPr/>
      </xdr:nvCxnSpPr>
      <xdr:spPr>
        <a:xfrm flipV="1">
          <a:off x="4633595" y="15573763"/>
          <a:ext cx="1270" cy="1355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131249</xdr:rowOff>
    </xdr:from>
    <xdr:ext cx="534377" cy="259045"/>
    <xdr:sp macro="" textlink="">
      <xdr:nvSpPr>
        <xdr:cNvPr id="231" name="扶助費最小値テキスト"/>
        <xdr:cNvSpPr txBox="1"/>
      </xdr:nvSpPr>
      <xdr:spPr>
        <a:xfrm>
          <a:off x="4686300" y="16933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49,289</a:t>
          </a:r>
          <a:endParaRPr kumimoji="1" lang="ja-JP" altLang="en-US" sz="1000" b="1">
            <a:latin typeface="ＭＳ Ｐゴシック"/>
          </a:endParaRPr>
        </a:p>
      </xdr:txBody>
    </xdr:sp>
    <xdr:clientData/>
  </xdr:oneCellAnchor>
  <xdr:twoCellAnchor>
    <xdr:from>
      <xdr:col>6</xdr:col>
      <xdr:colOff>422275</xdr:colOff>
      <xdr:row>98</xdr:row>
      <xdr:rowOff>127422</xdr:rowOff>
    </xdr:from>
    <xdr:to>
      <xdr:col>6</xdr:col>
      <xdr:colOff>600075</xdr:colOff>
      <xdr:row>98</xdr:row>
      <xdr:rowOff>127422</xdr:rowOff>
    </xdr:to>
    <xdr:cxnSp macro="">
      <xdr:nvCxnSpPr>
        <xdr:cNvPr id="232" name="直線コネクタ 231"/>
        <xdr:cNvCxnSpPr/>
      </xdr:nvCxnSpPr>
      <xdr:spPr>
        <a:xfrm>
          <a:off x="4546600" y="1692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89940</xdr:rowOff>
    </xdr:from>
    <xdr:ext cx="599010" cy="259045"/>
    <xdr:sp macro="" textlink="">
      <xdr:nvSpPr>
        <xdr:cNvPr id="233" name="扶助費最大値テキスト"/>
        <xdr:cNvSpPr txBox="1"/>
      </xdr:nvSpPr>
      <xdr:spPr>
        <a:xfrm>
          <a:off x="4686300" y="15348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191,626</a:t>
          </a:r>
          <a:endParaRPr kumimoji="1" lang="ja-JP" altLang="en-US" sz="1000" b="1">
            <a:latin typeface="ＭＳ Ｐゴシック"/>
          </a:endParaRPr>
        </a:p>
      </xdr:txBody>
    </xdr:sp>
    <xdr:clientData/>
  </xdr:oneCellAnchor>
  <xdr:twoCellAnchor>
    <xdr:from>
      <xdr:col>6</xdr:col>
      <xdr:colOff>422275</xdr:colOff>
      <xdr:row>90</xdr:row>
      <xdr:rowOff>143263</xdr:rowOff>
    </xdr:from>
    <xdr:to>
      <xdr:col>6</xdr:col>
      <xdr:colOff>600075</xdr:colOff>
      <xdr:row>90</xdr:row>
      <xdr:rowOff>143263</xdr:rowOff>
    </xdr:to>
    <xdr:cxnSp macro="">
      <xdr:nvCxnSpPr>
        <xdr:cNvPr id="234" name="直線コネクタ 233"/>
        <xdr:cNvCxnSpPr/>
      </xdr:nvCxnSpPr>
      <xdr:spPr>
        <a:xfrm>
          <a:off x="4546600" y="15573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128003</xdr:rowOff>
    </xdr:from>
    <xdr:to>
      <xdr:col>6</xdr:col>
      <xdr:colOff>511175</xdr:colOff>
      <xdr:row>98</xdr:row>
      <xdr:rowOff>18362</xdr:rowOff>
    </xdr:to>
    <xdr:cxnSp macro="">
      <xdr:nvCxnSpPr>
        <xdr:cNvPr id="235" name="直線コネクタ 234"/>
        <xdr:cNvCxnSpPr/>
      </xdr:nvCxnSpPr>
      <xdr:spPr>
        <a:xfrm flipV="1">
          <a:off x="3797300" y="16758653"/>
          <a:ext cx="838200" cy="6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32566</xdr:rowOff>
    </xdr:from>
    <xdr:ext cx="534377" cy="259045"/>
    <xdr:sp macro="" textlink="">
      <xdr:nvSpPr>
        <xdr:cNvPr id="236" name="扶助費平均値テキスト"/>
        <xdr:cNvSpPr txBox="1"/>
      </xdr:nvSpPr>
      <xdr:spPr>
        <a:xfrm>
          <a:off x="4686300" y="16491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74,316</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9689</xdr:rowOff>
    </xdr:from>
    <xdr:to>
      <xdr:col>6</xdr:col>
      <xdr:colOff>561975</xdr:colOff>
      <xdr:row>97</xdr:row>
      <xdr:rowOff>111289</xdr:rowOff>
    </xdr:to>
    <xdr:sp macro="" textlink="">
      <xdr:nvSpPr>
        <xdr:cNvPr id="237" name="フローチャート : 判断 236"/>
        <xdr:cNvSpPr/>
      </xdr:nvSpPr>
      <xdr:spPr>
        <a:xfrm>
          <a:off x="4584700" y="1664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18362</xdr:rowOff>
    </xdr:from>
    <xdr:to>
      <xdr:col>5</xdr:col>
      <xdr:colOff>358775</xdr:colOff>
      <xdr:row>98</xdr:row>
      <xdr:rowOff>75121</xdr:rowOff>
    </xdr:to>
    <xdr:cxnSp macro="">
      <xdr:nvCxnSpPr>
        <xdr:cNvPr id="238" name="直線コネクタ 237"/>
        <xdr:cNvCxnSpPr/>
      </xdr:nvCxnSpPr>
      <xdr:spPr>
        <a:xfrm flipV="1">
          <a:off x="2908300" y="16820462"/>
          <a:ext cx="889000" cy="5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71326</xdr:rowOff>
    </xdr:from>
    <xdr:to>
      <xdr:col>5</xdr:col>
      <xdr:colOff>409575</xdr:colOff>
      <xdr:row>97</xdr:row>
      <xdr:rowOff>1476</xdr:rowOff>
    </xdr:to>
    <xdr:sp macro="" textlink="">
      <xdr:nvSpPr>
        <xdr:cNvPr id="239" name="フローチャート : 判断 238"/>
        <xdr:cNvSpPr/>
      </xdr:nvSpPr>
      <xdr:spPr>
        <a:xfrm>
          <a:off x="3746500" y="1653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18003</xdr:rowOff>
    </xdr:from>
    <xdr:ext cx="534377" cy="259045"/>
    <xdr:sp macro="" textlink="">
      <xdr:nvSpPr>
        <xdr:cNvPr id="240" name="テキスト ボックス 239"/>
        <xdr:cNvSpPr txBox="1"/>
      </xdr:nvSpPr>
      <xdr:spPr>
        <a:xfrm>
          <a:off x="3530111" y="1630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75121</xdr:rowOff>
    </xdr:from>
    <xdr:to>
      <xdr:col>4</xdr:col>
      <xdr:colOff>155575</xdr:colOff>
      <xdr:row>98</xdr:row>
      <xdr:rowOff>86627</xdr:rowOff>
    </xdr:to>
    <xdr:cxnSp macro="">
      <xdr:nvCxnSpPr>
        <xdr:cNvPr id="241" name="直線コネクタ 240"/>
        <xdr:cNvCxnSpPr/>
      </xdr:nvCxnSpPr>
      <xdr:spPr>
        <a:xfrm flipV="1">
          <a:off x="2019300" y="16877221"/>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128991</xdr:rowOff>
    </xdr:from>
    <xdr:to>
      <xdr:col>4</xdr:col>
      <xdr:colOff>206375</xdr:colOff>
      <xdr:row>97</xdr:row>
      <xdr:rowOff>59141</xdr:rowOff>
    </xdr:to>
    <xdr:sp macro="" textlink="">
      <xdr:nvSpPr>
        <xdr:cNvPr id="242" name="フローチャート : 判断 241"/>
        <xdr:cNvSpPr/>
      </xdr:nvSpPr>
      <xdr:spPr>
        <a:xfrm>
          <a:off x="2857500" y="165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75668</xdr:rowOff>
    </xdr:from>
    <xdr:ext cx="534377" cy="259045"/>
    <xdr:sp macro="" textlink="">
      <xdr:nvSpPr>
        <xdr:cNvPr id="243" name="テキスト ボックス 242"/>
        <xdr:cNvSpPr txBox="1"/>
      </xdr:nvSpPr>
      <xdr:spPr>
        <a:xfrm>
          <a:off x="2641111" y="1636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86627</xdr:rowOff>
    </xdr:from>
    <xdr:to>
      <xdr:col>2</xdr:col>
      <xdr:colOff>638175</xdr:colOff>
      <xdr:row>98</xdr:row>
      <xdr:rowOff>97086</xdr:rowOff>
    </xdr:to>
    <xdr:cxnSp macro="">
      <xdr:nvCxnSpPr>
        <xdr:cNvPr id="244" name="直線コネクタ 243"/>
        <xdr:cNvCxnSpPr/>
      </xdr:nvCxnSpPr>
      <xdr:spPr>
        <a:xfrm flipV="1">
          <a:off x="1130300" y="16888727"/>
          <a:ext cx="889000" cy="1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147507</xdr:rowOff>
    </xdr:from>
    <xdr:to>
      <xdr:col>3</xdr:col>
      <xdr:colOff>3175</xdr:colOff>
      <xdr:row>97</xdr:row>
      <xdr:rowOff>77657</xdr:rowOff>
    </xdr:to>
    <xdr:sp macro="" textlink="">
      <xdr:nvSpPr>
        <xdr:cNvPr id="245" name="フローチャート : 判断 244"/>
        <xdr:cNvSpPr/>
      </xdr:nvSpPr>
      <xdr:spPr>
        <a:xfrm>
          <a:off x="1968500" y="166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94184</xdr:rowOff>
    </xdr:from>
    <xdr:ext cx="534377" cy="259045"/>
    <xdr:sp macro="" textlink="">
      <xdr:nvSpPr>
        <xdr:cNvPr id="246" name="テキスト ボックス 245"/>
        <xdr:cNvSpPr txBox="1"/>
      </xdr:nvSpPr>
      <xdr:spPr>
        <a:xfrm>
          <a:off x="1752111" y="163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146889</xdr:rowOff>
    </xdr:from>
    <xdr:to>
      <xdr:col>1</xdr:col>
      <xdr:colOff>485775</xdr:colOff>
      <xdr:row>97</xdr:row>
      <xdr:rowOff>77039</xdr:rowOff>
    </xdr:to>
    <xdr:sp macro="" textlink="">
      <xdr:nvSpPr>
        <xdr:cNvPr id="247" name="フローチャート : 判断 246"/>
        <xdr:cNvSpPr/>
      </xdr:nvSpPr>
      <xdr:spPr>
        <a:xfrm>
          <a:off x="1079500" y="1660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93566</xdr:rowOff>
    </xdr:from>
    <xdr:ext cx="534377" cy="259045"/>
    <xdr:sp macro="" textlink="">
      <xdr:nvSpPr>
        <xdr:cNvPr id="248" name="テキスト ボックス 247"/>
        <xdr:cNvSpPr txBox="1"/>
      </xdr:nvSpPr>
      <xdr:spPr>
        <a:xfrm>
          <a:off x="863111" y="1638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77203</xdr:rowOff>
    </xdr:from>
    <xdr:to>
      <xdr:col>6</xdr:col>
      <xdr:colOff>561975</xdr:colOff>
      <xdr:row>98</xdr:row>
      <xdr:rowOff>7353</xdr:rowOff>
    </xdr:to>
    <xdr:sp macro="" textlink="">
      <xdr:nvSpPr>
        <xdr:cNvPr id="254" name="円/楕円 253"/>
        <xdr:cNvSpPr/>
      </xdr:nvSpPr>
      <xdr:spPr>
        <a:xfrm>
          <a:off x="4584700" y="1670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55630</xdr:rowOff>
    </xdr:from>
    <xdr:ext cx="534377" cy="259045"/>
    <xdr:sp macro="" textlink="">
      <xdr:nvSpPr>
        <xdr:cNvPr id="255" name="扶助費該当値テキスト"/>
        <xdr:cNvSpPr txBox="1"/>
      </xdr:nvSpPr>
      <xdr:spPr>
        <a:xfrm>
          <a:off x="4686300" y="1668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67,228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139012</xdr:rowOff>
    </xdr:from>
    <xdr:to>
      <xdr:col>5</xdr:col>
      <xdr:colOff>409575</xdr:colOff>
      <xdr:row>98</xdr:row>
      <xdr:rowOff>69162</xdr:rowOff>
    </xdr:to>
    <xdr:sp macro="" textlink="">
      <xdr:nvSpPr>
        <xdr:cNvPr id="256" name="円/楕円 255"/>
        <xdr:cNvSpPr/>
      </xdr:nvSpPr>
      <xdr:spPr>
        <a:xfrm>
          <a:off x="3746500" y="1676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60289</xdr:rowOff>
    </xdr:from>
    <xdr:ext cx="534377" cy="259045"/>
    <xdr:sp macro="" textlink="">
      <xdr:nvSpPr>
        <xdr:cNvPr id="257" name="テキスト ボックス 256"/>
        <xdr:cNvSpPr txBox="1"/>
      </xdr:nvSpPr>
      <xdr:spPr>
        <a:xfrm>
          <a:off x="3530111" y="16862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60,739</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24321</xdr:rowOff>
    </xdr:from>
    <xdr:to>
      <xdr:col>4</xdr:col>
      <xdr:colOff>206375</xdr:colOff>
      <xdr:row>98</xdr:row>
      <xdr:rowOff>125921</xdr:rowOff>
    </xdr:to>
    <xdr:sp macro="" textlink="">
      <xdr:nvSpPr>
        <xdr:cNvPr id="258" name="円/楕円 257"/>
        <xdr:cNvSpPr/>
      </xdr:nvSpPr>
      <xdr:spPr>
        <a:xfrm>
          <a:off x="2857500" y="1682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117048</xdr:rowOff>
    </xdr:from>
    <xdr:ext cx="534377" cy="259045"/>
    <xdr:sp macro="" textlink="">
      <xdr:nvSpPr>
        <xdr:cNvPr id="259" name="テキスト ボックス 258"/>
        <xdr:cNvSpPr txBox="1"/>
      </xdr:nvSpPr>
      <xdr:spPr>
        <a:xfrm>
          <a:off x="2641111" y="1691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54,780</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35827</xdr:rowOff>
    </xdr:from>
    <xdr:to>
      <xdr:col>3</xdr:col>
      <xdr:colOff>3175</xdr:colOff>
      <xdr:row>98</xdr:row>
      <xdr:rowOff>137427</xdr:rowOff>
    </xdr:to>
    <xdr:sp macro="" textlink="">
      <xdr:nvSpPr>
        <xdr:cNvPr id="260" name="円/楕円 259"/>
        <xdr:cNvSpPr/>
      </xdr:nvSpPr>
      <xdr:spPr>
        <a:xfrm>
          <a:off x="1968500" y="1683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128554</xdr:rowOff>
    </xdr:from>
    <xdr:ext cx="534377" cy="259045"/>
    <xdr:sp macro="" textlink="">
      <xdr:nvSpPr>
        <xdr:cNvPr id="261" name="テキスト ボックス 260"/>
        <xdr:cNvSpPr txBox="1"/>
      </xdr:nvSpPr>
      <xdr:spPr>
        <a:xfrm>
          <a:off x="1752111" y="1693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53,572</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46286</xdr:rowOff>
    </xdr:from>
    <xdr:to>
      <xdr:col>1</xdr:col>
      <xdr:colOff>485775</xdr:colOff>
      <xdr:row>98</xdr:row>
      <xdr:rowOff>147886</xdr:rowOff>
    </xdr:to>
    <xdr:sp macro="" textlink="">
      <xdr:nvSpPr>
        <xdr:cNvPr id="262" name="円/楕円 261"/>
        <xdr:cNvSpPr/>
      </xdr:nvSpPr>
      <xdr:spPr>
        <a:xfrm>
          <a:off x="1079500" y="1684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139013</xdr:rowOff>
    </xdr:from>
    <xdr:ext cx="534377" cy="259045"/>
    <xdr:sp macro="" textlink="">
      <xdr:nvSpPr>
        <xdr:cNvPr id="263" name="テキスト ボックス 262"/>
        <xdr:cNvSpPr txBox="1"/>
      </xdr:nvSpPr>
      <xdr:spPr>
        <a:xfrm>
          <a:off x="863111" y="16941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52,474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64,641</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7" name="テキスト ボックス 276"/>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9" name="テキスト ボックス 278"/>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81" name="テキスト ボックス 280"/>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18978</xdr:rowOff>
    </xdr:from>
    <xdr:to>
      <xdr:col>15</xdr:col>
      <xdr:colOff>180340</xdr:colOff>
      <xdr:row>38</xdr:row>
      <xdr:rowOff>103396</xdr:rowOff>
    </xdr:to>
    <xdr:cxnSp macro="">
      <xdr:nvCxnSpPr>
        <xdr:cNvPr id="289" name="直線コネクタ 288"/>
        <xdr:cNvCxnSpPr/>
      </xdr:nvCxnSpPr>
      <xdr:spPr>
        <a:xfrm flipV="1">
          <a:off x="10475595" y="5333928"/>
          <a:ext cx="1270" cy="1284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107223</xdr:rowOff>
    </xdr:from>
    <xdr:ext cx="534377" cy="259045"/>
    <xdr:sp macro="" textlink="">
      <xdr:nvSpPr>
        <xdr:cNvPr id="290" name="補助費等最小値テキスト"/>
        <xdr:cNvSpPr txBox="1"/>
      </xdr:nvSpPr>
      <xdr:spPr>
        <a:xfrm>
          <a:off x="10528300" y="662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15,335</a:t>
          </a:r>
          <a:endParaRPr kumimoji="1" lang="ja-JP" altLang="en-US" sz="1000" b="1">
            <a:latin typeface="ＭＳ Ｐゴシック"/>
          </a:endParaRPr>
        </a:p>
      </xdr:txBody>
    </xdr:sp>
    <xdr:clientData/>
  </xdr:oneCellAnchor>
  <xdr:twoCellAnchor>
    <xdr:from>
      <xdr:col>15</xdr:col>
      <xdr:colOff>92075</xdr:colOff>
      <xdr:row>38</xdr:row>
      <xdr:rowOff>103396</xdr:rowOff>
    </xdr:from>
    <xdr:to>
      <xdr:col>15</xdr:col>
      <xdr:colOff>269875</xdr:colOff>
      <xdr:row>38</xdr:row>
      <xdr:rowOff>103396</xdr:rowOff>
    </xdr:to>
    <xdr:cxnSp macro="">
      <xdr:nvCxnSpPr>
        <xdr:cNvPr id="291" name="直線コネクタ 290"/>
        <xdr:cNvCxnSpPr/>
      </xdr:nvCxnSpPr>
      <xdr:spPr>
        <a:xfrm>
          <a:off x="10388600" y="661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137105</xdr:rowOff>
    </xdr:from>
    <xdr:ext cx="599010" cy="259045"/>
    <xdr:sp macro="" textlink="">
      <xdr:nvSpPr>
        <xdr:cNvPr id="292" name="補助費等最大値テキスト"/>
        <xdr:cNvSpPr txBox="1"/>
      </xdr:nvSpPr>
      <xdr:spPr>
        <a:xfrm>
          <a:off x="10528300" y="5109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133,340</a:t>
          </a:r>
          <a:endParaRPr kumimoji="1" lang="ja-JP" altLang="en-US" sz="1000" b="1">
            <a:latin typeface="ＭＳ Ｐゴシック"/>
          </a:endParaRPr>
        </a:p>
      </xdr:txBody>
    </xdr:sp>
    <xdr:clientData/>
  </xdr:oneCellAnchor>
  <xdr:twoCellAnchor>
    <xdr:from>
      <xdr:col>15</xdr:col>
      <xdr:colOff>92075</xdr:colOff>
      <xdr:row>31</xdr:row>
      <xdr:rowOff>18978</xdr:rowOff>
    </xdr:from>
    <xdr:to>
      <xdr:col>15</xdr:col>
      <xdr:colOff>269875</xdr:colOff>
      <xdr:row>31</xdr:row>
      <xdr:rowOff>18978</xdr:rowOff>
    </xdr:to>
    <xdr:cxnSp macro="">
      <xdr:nvCxnSpPr>
        <xdr:cNvPr id="293" name="直線コネクタ 292"/>
        <xdr:cNvCxnSpPr/>
      </xdr:nvCxnSpPr>
      <xdr:spPr>
        <a:xfrm>
          <a:off x="10388600" y="533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32</xdr:row>
      <xdr:rowOff>166457</xdr:rowOff>
    </xdr:from>
    <xdr:to>
      <xdr:col>15</xdr:col>
      <xdr:colOff>180975</xdr:colOff>
      <xdr:row>33</xdr:row>
      <xdr:rowOff>165891</xdr:rowOff>
    </xdr:to>
    <xdr:cxnSp macro="">
      <xdr:nvCxnSpPr>
        <xdr:cNvPr id="294" name="直線コネクタ 293"/>
        <xdr:cNvCxnSpPr/>
      </xdr:nvCxnSpPr>
      <xdr:spPr>
        <a:xfrm flipV="1">
          <a:off x="9639300" y="5652857"/>
          <a:ext cx="838200" cy="17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92985</xdr:rowOff>
    </xdr:from>
    <xdr:ext cx="534377" cy="259045"/>
    <xdr:sp macro="" textlink="">
      <xdr:nvSpPr>
        <xdr:cNvPr id="295" name="補助費等平均値テキスト"/>
        <xdr:cNvSpPr txBox="1"/>
      </xdr:nvSpPr>
      <xdr:spPr>
        <a:xfrm>
          <a:off x="10528300" y="6093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56,893</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114558</xdr:rowOff>
    </xdr:from>
    <xdr:to>
      <xdr:col>15</xdr:col>
      <xdr:colOff>231775</xdr:colOff>
      <xdr:row>36</xdr:row>
      <xdr:rowOff>44708</xdr:rowOff>
    </xdr:to>
    <xdr:sp macro="" textlink="">
      <xdr:nvSpPr>
        <xdr:cNvPr id="296" name="フローチャート : 判断 295"/>
        <xdr:cNvSpPr/>
      </xdr:nvSpPr>
      <xdr:spPr>
        <a:xfrm>
          <a:off x="10426700" y="61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33</xdr:row>
      <xdr:rowOff>165891</xdr:rowOff>
    </xdr:from>
    <xdr:to>
      <xdr:col>14</xdr:col>
      <xdr:colOff>28575</xdr:colOff>
      <xdr:row>35</xdr:row>
      <xdr:rowOff>133125</xdr:rowOff>
    </xdr:to>
    <xdr:cxnSp macro="">
      <xdr:nvCxnSpPr>
        <xdr:cNvPr id="297" name="直線コネクタ 296"/>
        <xdr:cNvCxnSpPr/>
      </xdr:nvCxnSpPr>
      <xdr:spPr>
        <a:xfrm flipV="1">
          <a:off x="8750300" y="5823741"/>
          <a:ext cx="889000" cy="3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83076</xdr:rowOff>
    </xdr:from>
    <xdr:to>
      <xdr:col>14</xdr:col>
      <xdr:colOff>79375</xdr:colOff>
      <xdr:row>36</xdr:row>
      <xdr:rowOff>13226</xdr:rowOff>
    </xdr:to>
    <xdr:sp macro="" textlink="">
      <xdr:nvSpPr>
        <xdr:cNvPr id="298" name="フローチャート : 判断 297"/>
        <xdr:cNvSpPr/>
      </xdr:nvSpPr>
      <xdr:spPr>
        <a:xfrm>
          <a:off x="9588500" y="608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4353</xdr:rowOff>
    </xdr:from>
    <xdr:ext cx="534377" cy="259045"/>
    <xdr:sp macro="" textlink="">
      <xdr:nvSpPr>
        <xdr:cNvPr id="299" name="テキスト ボックス 298"/>
        <xdr:cNvSpPr txBox="1"/>
      </xdr:nvSpPr>
      <xdr:spPr>
        <a:xfrm>
          <a:off x="9372111" y="617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133125</xdr:rowOff>
    </xdr:from>
    <xdr:to>
      <xdr:col>12</xdr:col>
      <xdr:colOff>511175</xdr:colOff>
      <xdr:row>36</xdr:row>
      <xdr:rowOff>34522</xdr:rowOff>
    </xdr:to>
    <xdr:cxnSp macro="">
      <xdr:nvCxnSpPr>
        <xdr:cNvPr id="300" name="直線コネクタ 299"/>
        <xdr:cNvCxnSpPr/>
      </xdr:nvCxnSpPr>
      <xdr:spPr>
        <a:xfrm flipV="1">
          <a:off x="7861300" y="6133875"/>
          <a:ext cx="889000" cy="7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110312</xdr:rowOff>
    </xdr:from>
    <xdr:to>
      <xdr:col>12</xdr:col>
      <xdr:colOff>561975</xdr:colOff>
      <xdr:row>36</xdr:row>
      <xdr:rowOff>40462</xdr:rowOff>
    </xdr:to>
    <xdr:sp macro="" textlink="">
      <xdr:nvSpPr>
        <xdr:cNvPr id="301" name="フローチャート : 判断 300"/>
        <xdr:cNvSpPr/>
      </xdr:nvSpPr>
      <xdr:spPr>
        <a:xfrm>
          <a:off x="8699500" y="611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31589</xdr:rowOff>
    </xdr:from>
    <xdr:ext cx="534377" cy="259045"/>
    <xdr:sp macro="" textlink="">
      <xdr:nvSpPr>
        <xdr:cNvPr id="302" name="テキスト ボックス 301"/>
        <xdr:cNvSpPr txBox="1"/>
      </xdr:nvSpPr>
      <xdr:spPr>
        <a:xfrm>
          <a:off x="8483111" y="620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119355</xdr:rowOff>
    </xdr:from>
    <xdr:to>
      <xdr:col>11</xdr:col>
      <xdr:colOff>307975</xdr:colOff>
      <xdr:row>36</xdr:row>
      <xdr:rowOff>34522</xdr:rowOff>
    </xdr:to>
    <xdr:cxnSp macro="">
      <xdr:nvCxnSpPr>
        <xdr:cNvPr id="303" name="直線コネクタ 302"/>
        <xdr:cNvCxnSpPr/>
      </xdr:nvCxnSpPr>
      <xdr:spPr>
        <a:xfrm>
          <a:off x="6972300" y="6120105"/>
          <a:ext cx="889000" cy="8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118389</xdr:rowOff>
    </xdr:from>
    <xdr:to>
      <xdr:col>11</xdr:col>
      <xdr:colOff>358775</xdr:colOff>
      <xdr:row>36</xdr:row>
      <xdr:rowOff>48539</xdr:rowOff>
    </xdr:to>
    <xdr:sp macro="" textlink="">
      <xdr:nvSpPr>
        <xdr:cNvPr id="304" name="フローチャート : 判断 303"/>
        <xdr:cNvSpPr/>
      </xdr:nvSpPr>
      <xdr:spPr>
        <a:xfrm>
          <a:off x="7810500" y="611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65066</xdr:rowOff>
    </xdr:from>
    <xdr:ext cx="534377" cy="259045"/>
    <xdr:sp macro="" textlink="">
      <xdr:nvSpPr>
        <xdr:cNvPr id="305" name="テキスト ボックス 304"/>
        <xdr:cNvSpPr txBox="1"/>
      </xdr:nvSpPr>
      <xdr:spPr>
        <a:xfrm>
          <a:off x="7594111" y="589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149272</xdr:rowOff>
    </xdr:from>
    <xdr:to>
      <xdr:col>10</xdr:col>
      <xdr:colOff>155575</xdr:colOff>
      <xdr:row>36</xdr:row>
      <xdr:rowOff>79422</xdr:rowOff>
    </xdr:to>
    <xdr:sp macro="" textlink="">
      <xdr:nvSpPr>
        <xdr:cNvPr id="306" name="フローチャート : 判断 305"/>
        <xdr:cNvSpPr/>
      </xdr:nvSpPr>
      <xdr:spPr>
        <a:xfrm>
          <a:off x="6921500" y="615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70549</xdr:rowOff>
    </xdr:from>
    <xdr:ext cx="534377" cy="259045"/>
    <xdr:sp macro="" textlink="">
      <xdr:nvSpPr>
        <xdr:cNvPr id="307" name="テキスト ボックス 306"/>
        <xdr:cNvSpPr txBox="1"/>
      </xdr:nvSpPr>
      <xdr:spPr>
        <a:xfrm>
          <a:off x="6705111" y="624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32</xdr:row>
      <xdr:rowOff>115657</xdr:rowOff>
    </xdr:from>
    <xdr:to>
      <xdr:col>15</xdr:col>
      <xdr:colOff>231775</xdr:colOff>
      <xdr:row>33</xdr:row>
      <xdr:rowOff>45807</xdr:rowOff>
    </xdr:to>
    <xdr:sp macro="" textlink="">
      <xdr:nvSpPr>
        <xdr:cNvPr id="313" name="円/楕円 312"/>
        <xdr:cNvSpPr/>
      </xdr:nvSpPr>
      <xdr:spPr>
        <a:xfrm>
          <a:off x="10426700" y="560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31</xdr:row>
      <xdr:rowOff>138534</xdr:rowOff>
    </xdr:from>
    <xdr:ext cx="599010" cy="259045"/>
    <xdr:sp macro="" textlink="">
      <xdr:nvSpPr>
        <xdr:cNvPr id="314" name="補助費等該当値テキスト"/>
        <xdr:cNvSpPr txBox="1"/>
      </xdr:nvSpPr>
      <xdr:spPr>
        <a:xfrm>
          <a:off x="10528300" y="545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104,042</a:t>
          </a:r>
          <a:endParaRPr kumimoji="1" lang="ja-JP" altLang="en-US" sz="1000" b="1">
            <a:solidFill>
              <a:srgbClr val="FF0000"/>
            </a:solidFill>
            <a:latin typeface="ＭＳ Ｐゴシック"/>
          </a:endParaRPr>
        </a:p>
      </xdr:txBody>
    </xdr:sp>
    <xdr:clientData/>
  </xdr:oneCellAnchor>
  <xdr:twoCellAnchor>
    <xdr:from>
      <xdr:col>13</xdr:col>
      <xdr:colOff>663575</xdr:colOff>
      <xdr:row>33</xdr:row>
      <xdr:rowOff>115091</xdr:rowOff>
    </xdr:from>
    <xdr:to>
      <xdr:col>14</xdr:col>
      <xdr:colOff>79375</xdr:colOff>
      <xdr:row>34</xdr:row>
      <xdr:rowOff>45241</xdr:rowOff>
    </xdr:to>
    <xdr:sp macro="" textlink="">
      <xdr:nvSpPr>
        <xdr:cNvPr id="315" name="円/楕円 314"/>
        <xdr:cNvSpPr/>
      </xdr:nvSpPr>
      <xdr:spPr>
        <a:xfrm>
          <a:off x="9588500" y="577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32</xdr:row>
      <xdr:rowOff>61768</xdr:rowOff>
    </xdr:from>
    <xdr:ext cx="534377" cy="259045"/>
    <xdr:sp macro="" textlink="">
      <xdr:nvSpPr>
        <xdr:cNvPr id="316" name="テキスト ボックス 315"/>
        <xdr:cNvSpPr txBox="1"/>
      </xdr:nvSpPr>
      <xdr:spPr>
        <a:xfrm>
          <a:off x="9372111" y="55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88,344</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82325</xdr:rowOff>
    </xdr:from>
    <xdr:to>
      <xdr:col>12</xdr:col>
      <xdr:colOff>561975</xdr:colOff>
      <xdr:row>36</xdr:row>
      <xdr:rowOff>12475</xdr:rowOff>
    </xdr:to>
    <xdr:sp macro="" textlink="">
      <xdr:nvSpPr>
        <xdr:cNvPr id="317" name="円/楕円 316"/>
        <xdr:cNvSpPr/>
      </xdr:nvSpPr>
      <xdr:spPr>
        <a:xfrm>
          <a:off x="8699500" y="608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29002</xdr:rowOff>
    </xdr:from>
    <xdr:ext cx="534377" cy="259045"/>
    <xdr:sp macro="" textlink="">
      <xdr:nvSpPr>
        <xdr:cNvPr id="318" name="テキスト ボックス 317"/>
        <xdr:cNvSpPr txBox="1"/>
      </xdr:nvSpPr>
      <xdr:spPr>
        <a:xfrm>
          <a:off x="8483111" y="585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59,854</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155172</xdr:rowOff>
    </xdr:from>
    <xdr:to>
      <xdr:col>11</xdr:col>
      <xdr:colOff>358775</xdr:colOff>
      <xdr:row>36</xdr:row>
      <xdr:rowOff>85322</xdr:rowOff>
    </xdr:to>
    <xdr:sp macro="" textlink="">
      <xdr:nvSpPr>
        <xdr:cNvPr id="319" name="円/楕円 318"/>
        <xdr:cNvSpPr/>
      </xdr:nvSpPr>
      <xdr:spPr>
        <a:xfrm>
          <a:off x="7810500" y="615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76449</xdr:rowOff>
    </xdr:from>
    <xdr:ext cx="534377" cy="259045"/>
    <xdr:sp macro="" textlink="">
      <xdr:nvSpPr>
        <xdr:cNvPr id="320" name="テキスト ボックス 319"/>
        <xdr:cNvSpPr txBox="1"/>
      </xdr:nvSpPr>
      <xdr:spPr>
        <a:xfrm>
          <a:off x="7594111" y="624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53,162</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68555</xdr:rowOff>
    </xdr:from>
    <xdr:to>
      <xdr:col>10</xdr:col>
      <xdr:colOff>155575</xdr:colOff>
      <xdr:row>35</xdr:row>
      <xdr:rowOff>170155</xdr:rowOff>
    </xdr:to>
    <xdr:sp macro="" textlink="">
      <xdr:nvSpPr>
        <xdr:cNvPr id="321" name="円/楕円 320"/>
        <xdr:cNvSpPr/>
      </xdr:nvSpPr>
      <xdr:spPr>
        <a:xfrm>
          <a:off x="6921500" y="606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15232</xdr:rowOff>
    </xdr:from>
    <xdr:ext cx="534377" cy="259045"/>
    <xdr:sp macro="" textlink="">
      <xdr:nvSpPr>
        <xdr:cNvPr id="322" name="テキスト ボックス 321"/>
        <xdr:cNvSpPr txBox="1"/>
      </xdr:nvSpPr>
      <xdr:spPr>
        <a:xfrm>
          <a:off x="6705111" y="584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61,119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30/67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218,033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40" name="テキスト ボックス 33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13840</xdr:rowOff>
    </xdr:from>
    <xdr:to>
      <xdr:col>15</xdr:col>
      <xdr:colOff>180340</xdr:colOff>
      <xdr:row>59</xdr:row>
      <xdr:rowOff>23730</xdr:rowOff>
    </xdr:to>
    <xdr:cxnSp macro="">
      <xdr:nvCxnSpPr>
        <xdr:cNvPr id="346" name="直線コネクタ 345"/>
        <xdr:cNvCxnSpPr/>
      </xdr:nvCxnSpPr>
      <xdr:spPr>
        <a:xfrm flipV="1">
          <a:off x="10475595" y="8586340"/>
          <a:ext cx="1270" cy="1552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27557</xdr:rowOff>
    </xdr:from>
    <xdr:ext cx="534377" cy="259045"/>
    <xdr:sp macro="" textlink="">
      <xdr:nvSpPr>
        <xdr:cNvPr id="347" name="普通建設事業費最小値テキスト"/>
        <xdr:cNvSpPr txBox="1"/>
      </xdr:nvSpPr>
      <xdr:spPr>
        <a:xfrm>
          <a:off x="10528300" y="10143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10,877</a:t>
          </a:r>
          <a:endParaRPr kumimoji="1" lang="ja-JP" altLang="en-US" sz="1000" b="1">
            <a:latin typeface="ＭＳ Ｐゴシック"/>
          </a:endParaRPr>
        </a:p>
      </xdr:txBody>
    </xdr:sp>
    <xdr:clientData/>
  </xdr:oneCellAnchor>
  <xdr:twoCellAnchor>
    <xdr:from>
      <xdr:col>15</xdr:col>
      <xdr:colOff>92075</xdr:colOff>
      <xdr:row>59</xdr:row>
      <xdr:rowOff>23730</xdr:rowOff>
    </xdr:from>
    <xdr:to>
      <xdr:col>15</xdr:col>
      <xdr:colOff>269875</xdr:colOff>
      <xdr:row>59</xdr:row>
      <xdr:rowOff>23730</xdr:rowOff>
    </xdr:to>
    <xdr:cxnSp macro="">
      <xdr:nvCxnSpPr>
        <xdr:cNvPr id="348" name="直線コネクタ 347"/>
        <xdr:cNvCxnSpPr/>
      </xdr:nvCxnSpPr>
      <xdr:spPr>
        <a:xfrm>
          <a:off x="10388600" y="101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131967</xdr:rowOff>
    </xdr:from>
    <xdr:ext cx="599010" cy="259045"/>
    <xdr:sp macro="" textlink="">
      <xdr:nvSpPr>
        <xdr:cNvPr id="349" name="普通建設事業費最大値テキスト"/>
        <xdr:cNvSpPr txBox="1"/>
      </xdr:nvSpPr>
      <xdr:spPr>
        <a:xfrm>
          <a:off x="10528300" y="836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826,068</a:t>
          </a:r>
          <a:endParaRPr kumimoji="1" lang="ja-JP" altLang="en-US" sz="1000" b="1">
            <a:latin typeface="ＭＳ Ｐゴシック"/>
          </a:endParaRPr>
        </a:p>
      </xdr:txBody>
    </xdr:sp>
    <xdr:clientData/>
  </xdr:oneCellAnchor>
  <xdr:twoCellAnchor>
    <xdr:from>
      <xdr:col>15</xdr:col>
      <xdr:colOff>92075</xdr:colOff>
      <xdr:row>50</xdr:row>
      <xdr:rowOff>13840</xdr:rowOff>
    </xdr:from>
    <xdr:to>
      <xdr:col>15</xdr:col>
      <xdr:colOff>269875</xdr:colOff>
      <xdr:row>50</xdr:row>
      <xdr:rowOff>13840</xdr:rowOff>
    </xdr:to>
    <xdr:cxnSp macro="">
      <xdr:nvCxnSpPr>
        <xdr:cNvPr id="350" name="直線コネクタ 349"/>
        <xdr:cNvCxnSpPr/>
      </xdr:nvCxnSpPr>
      <xdr:spPr>
        <a:xfrm>
          <a:off x="10388600" y="858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71579</xdr:rowOff>
    </xdr:from>
    <xdr:to>
      <xdr:col>15</xdr:col>
      <xdr:colOff>180975</xdr:colOff>
      <xdr:row>58</xdr:row>
      <xdr:rowOff>115148</xdr:rowOff>
    </xdr:to>
    <xdr:cxnSp macro="">
      <xdr:nvCxnSpPr>
        <xdr:cNvPr id="351" name="直線コネクタ 350"/>
        <xdr:cNvCxnSpPr/>
      </xdr:nvCxnSpPr>
      <xdr:spPr>
        <a:xfrm flipV="1">
          <a:off x="9639300" y="10015679"/>
          <a:ext cx="838200" cy="4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32209</xdr:rowOff>
    </xdr:from>
    <xdr:ext cx="534377" cy="259045"/>
    <xdr:sp macro="" textlink="">
      <xdr:nvSpPr>
        <xdr:cNvPr id="352" name="普通建設事業費平均値テキスト"/>
        <xdr:cNvSpPr txBox="1"/>
      </xdr:nvSpPr>
      <xdr:spPr>
        <a:xfrm>
          <a:off x="10528300" y="980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81,768</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9332</xdr:rowOff>
    </xdr:from>
    <xdr:to>
      <xdr:col>15</xdr:col>
      <xdr:colOff>231775</xdr:colOff>
      <xdr:row>58</xdr:row>
      <xdr:rowOff>110932</xdr:rowOff>
    </xdr:to>
    <xdr:sp macro="" textlink="">
      <xdr:nvSpPr>
        <xdr:cNvPr id="353" name="フローチャート : 判断 352"/>
        <xdr:cNvSpPr/>
      </xdr:nvSpPr>
      <xdr:spPr>
        <a:xfrm>
          <a:off x="10426700" y="9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115148</xdr:rowOff>
    </xdr:from>
    <xdr:to>
      <xdr:col>14</xdr:col>
      <xdr:colOff>28575</xdr:colOff>
      <xdr:row>58</xdr:row>
      <xdr:rowOff>138668</xdr:rowOff>
    </xdr:to>
    <xdr:cxnSp macro="">
      <xdr:nvCxnSpPr>
        <xdr:cNvPr id="354" name="直線コネクタ 353"/>
        <xdr:cNvCxnSpPr/>
      </xdr:nvCxnSpPr>
      <xdr:spPr>
        <a:xfrm flipV="1">
          <a:off x="8750300" y="10059248"/>
          <a:ext cx="889000" cy="2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133450</xdr:rowOff>
    </xdr:from>
    <xdr:to>
      <xdr:col>14</xdr:col>
      <xdr:colOff>79375</xdr:colOff>
      <xdr:row>58</xdr:row>
      <xdr:rowOff>63600</xdr:rowOff>
    </xdr:to>
    <xdr:sp macro="" textlink="">
      <xdr:nvSpPr>
        <xdr:cNvPr id="355" name="フローチャート : 判断 354"/>
        <xdr:cNvSpPr/>
      </xdr:nvSpPr>
      <xdr:spPr>
        <a:xfrm>
          <a:off x="9588500" y="990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80127</xdr:rowOff>
    </xdr:from>
    <xdr:ext cx="599010" cy="259045"/>
    <xdr:sp macro="" textlink="">
      <xdr:nvSpPr>
        <xdr:cNvPr id="356" name="テキスト ボックス 355"/>
        <xdr:cNvSpPr txBox="1"/>
      </xdr:nvSpPr>
      <xdr:spPr>
        <a:xfrm>
          <a:off x="9339794" y="9681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138668</xdr:rowOff>
    </xdr:from>
    <xdr:to>
      <xdr:col>12</xdr:col>
      <xdr:colOff>511175</xdr:colOff>
      <xdr:row>58</xdr:row>
      <xdr:rowOff>166614</xdr:rowOff>
    </xdr:to>
    <xdr:cxnSp macro="">
      <xdr:nvCxnSpPr>
        <xdr:cNvPr id="357" name="直線コネクタ 356"/>
        <xdr:cNvCxnSpPr/>
      </xdr:nvCxnSpPr>
      <xdr:spPr>
        <a:xfrm flipV="1">
          <a:off x="7861300" y="10082768"/>
          <a:ext cx="889000" cy="2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163269</xdr:rowOff>
    </xdr:from>
    <xdr:to>
      <xdr:col>12</xdr:col>
      <xdr:colOff>561975</xdr:colOff>
      <xdr:row>58</xdr:row>
      <xdr:rowOff>93419</xdr:rowOff>
    </xdr:to>
    <xdr:sp macro="" textlink="">
      <xdr:nvSpPr>
        <xdr:cNvPr id="358" name="フローチャート : 判断 357"/>
        <xdr:cNvSpPr/>
      </xdr:nvSpPr>
      <xdr:spPr>
        <a:xfrm>
          <a:off x="8699500" y="9935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109946</xdr:rowOff>
    </xdr:from>
    <xdr:ext cx="534377" cy="259045"/>
    <xdr:sp macro="" textlink="">
      <xdr:nvSpPr>
        <xdr:cNvPr id="359" name="テキスト ボックス 358"/>
        <xdr:cNvSpPr txBox="1"/>
      </xdr:nvSpPr>
      <xdr:spPr>
        <a:xfrm>
          <a:off x="8483111" y="971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164817</xdr:rowOff>
    </xdr:from>
    <xdr:to>
      <xdr:col>11</xdr:col>
      <xdr:colOff>307975</xdr:colOff>
      <xdr:row>58</xdr:row>
      <xdr:rowOff>166614</xdr:rowOff>
    </xdr:to>
    <xdr:cxnSp macro="">
      <xdr:nvCxnSpPr>
        <xdr:cNvPr id="360" name="直線コネクタ 359"/>
        <xdr:cNvCxnSpPr/>
      </xdr:nvCxnSpPr>
      <xdr:spPr>
        <a:xfrm>
          <a:off x="6972300" y="10108917"/>
          <a:ext cx="889000" cy="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20875</xdr:rowOff>
    </xdr:from>
    <xdr:to>
      <xdr:col>11</xdr:col>
      <xdr:colOff>358775</xdr:colOff>
      <xdr:row>58</xdr:row>
      <xdr:rowOff>122475</xdr:rowOff>
    </xdr:to>
    <xdr:sp macro="" textlink="">
      <xdr:nvSpPr>
        <xdr:cNvPr id="361" name="フローチャート : 判断 360"/>
        <xdr:cNvSpPr/>
      </xdr:nvSpPr>
      <xdr:spPr>
        <a:xfrm>
          <a:off x="7810500" y="996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139002</xdr:rowOff>
    </xdr:from>
    <xdr:ext cx="534377" cy="259045"/>
    <xdr:sp macro="" textlink="">
      <xdr:nvSpPr>
        <xdr:cNvPr id="362" name="テキスト ボックス 361"/>
        <xdr:cNvSpPr txBox="1"/>
      </xdr:nvSpPr>
      <xdr:spPr>
        <a:xfrm>
          <a:off x="7594111" y="974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37082</xdr:rowOff>
    </xdr:from>
    <xdr:to>
      <xdr:col>10</xdr:col>
      <xdr:colOff>155575</xdr:colOff>
      <xdr:row>58</xdr:row>
      <xdr:rowOff>138682</xdr:rowOff>
    </xdr:to>
    <xdr:sp macro="" textlink="">
      <xdr:nvSpPr>
        <xdr:cNvPr id="363" name="フローチャート : 判断 362"/>
        <xdr:cNvSpPr/>
      </xdr:nvSpPr>
      <xdr:spPr>
        <a:xfrm>
          <a:off x="6921500" y="9981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155209</xdr:rowOff>
    </xdr:from>
    <xdr:ext cx="534377" cy="259045"/>
    <xdr:sp macro="" textlink="">
      <xdr:nvSpPr>
        <xdr:cNvPr id="364" name="テキスト ボックス 363"/>
        <xdr:cNvSpPr txBox="1"/>
      </xdr:nvSpPr>
      <xdr:spPr>
        <a:xfrm>
          <a:off x="6705111" y="975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20779</xdr:rowOff>
    </xdr:from>
    <xdr:to>
      <xdr:col>15</xdr:col>
      <xdr:colOff>231775</xdr:colOff>
      <xdr:row>58</xdr:row>
      <xdr:rowOff>122379</xdr:rowOff>
    </xdr:to>
    <xdr:sp macro="" textlink="">
      <xdr:nvSpPr>
        <xdr:cNvPr id="370" name="円/楕円 369"/>
        <xdr:cNvSpPr/>
      </xdr:nvSpPr>
      <xdr:spPr>
        <a:xfrm>
          <a:off x="10426700" y="9964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159209</xdr:rowOff>
    </xdr:from>
    <xdr:ext cx="534377" cy="259045"/>
    <xdr:sp macro="" textlink="">
      <xdr:nvSpPr>
        <xdr:cNvPr id="371" name="普通建設事業費該当値テキスト"/>
        <xdr:cNvSpPr txBox="1"/>
      </xdr:nvSpPr>
      <xdr:spPr>
        <a:xfrm>
          <a:off x="10528300" y="993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75,759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64348</xdr:rowOff>
    </xdr:from>
    <xdr:to>
      <xdr:col>14</xdr:col>
      <xdr:colOff>79375</xdr:colOff>
      <xdr:row>58</xdr:row>
      <xdr:rowOff>165948</xdr:rowOff>
    </xdr:to>
    <xdr:sp macro="" textlink="">
      <xdr:nvSpPr>
        <xdr:cNvPr id="372" name="円/楕円 371"/>
        <xdr:cNvSpPr/>
      </xdr:nvSpPr>
      <xdr:spPr>
        <a:xfrm>
          <a:off x="9588500" y="1000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157075</xdr:rowOff>
    </xdr:from>
    <xdr:ext cx="534377" cy="259045"/>
    <xdr:sp macro="" textlink="">
      <xdr:nvSpPr>
        <xdr:cNvPr id="373" name="テキスト ボックス 372"/>
        <xdr:cNvSpPr txBox="1"/>
      </xdr:nvSpPr>
      <xdr:spPr>
        <a:xfrm>
          <a:off x="9372111" y="1010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52,888</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87868</xdr:rowOff>
    </xdr:from>
    <xdr:to>
      <xdr:col>12</xdr:col>
      <xdr:colOff>561975</xdr:colOff>
      <xdr:row>59</xdr:row>
      <xdr:rowOff>18018</xdr:rowOff>
    </xdr:to>
    <xdr:sp macro="" textlink="">
      <xdr:nvSpPr>
        <xdr:cNvPr id="374" name="円/楕円 373"/>
        <xdr:cNvSpPr/>
      </xdr:nvSpPr>
      <xdr:spPr>
        <a:xfrm>
          <a:off x="8699500" y="1003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9145</xdr:rowOff>
    </xdr:from>
    <xdr:ext cx="534377" cy="259045"/>
    <xdr:sp macro="" textlink="">
      <xdr:nvSpPr>
        <xdr:cNvPr id="375" name="テキスト ボックス 374"/>
        <xdr:cNvSpPr txBox="1"/>
      </xdr:nvSpPr>
      <xdr:spPr>
        <a:xfrm>
          <a:off x="8483111" y="1012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40,542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115814</xdr:rowOff>
    </xdr:from>
    <xdr:to>
      <xdr:col>11</xdr:col>
      <xdr:colOff>358775</xdr:colOff>
      <xdr:row>59</xdr:row>
      <xdr:rowOff>45964</xdr:rowOff>
    </xdr:to>
    <xdr:sp macro="" textlink="">
      <xdr:nvSpPr>
        <xdr:cNvPr id="376" name="円/楕円 375"/>
        <xdr:cNvSpPr/>
      </xdr:nvSpPr>
      <xdr:spPr>
        <a:xfrm>
          <a:off x="7810500" y="1005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37091</xdr:rowOff>
    </xdr:from>
    <xdr:ext cx="534377" cy="259045"/>
    <xdr:sp macro="" textlink="">
      <xdr:nvSpPr>
        <xdr:cNvPr id="377" name="テキスト ボックス 376"/>
        <xdr:cNvSpPr txBox="1"/>
      </xdr:nvSpPr>
      <xdr:spPr>
        <a:xfrm>
          <a:off x="7594111" y="1015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25,872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114017</xdr:rowOff>
    </xdr:from>
    <xdr:to>
      <xdr:col>10</xdr:col>
      <xdr:colOff>155575</xdr:colOff>
      <xdr:row>59</xdr:row>
      <xdr:rowOff>44167</xdr:rowOff>
    </xdr:to>
    <xdr:sp macro="" textlink="">
      <xdr:nvSpPr>
        <xdr:cNvPr id="378" name="円/楕円 377"/>
        <xdr:cNvSpPr/>
      </xdr:nvSpPr>
      <xdr:spPr>
        <a:xfrm>
          <a:off x="6921500" y="1005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35294</xdr:rowOff>
    </xdr:from>
    <xdr:ext cx="534377" cy="259045"/>
    <xdr:sp macro="" textlink="">
      <xdr:nvSpPr>
        <xdr:cNvPr id="379" name="テキスト ボックス 378"/>
        <xdr:cNvSpPr txBox="1"/>
      </xdr:nvSpPr>
      <xdr:spPr>
        <a:xfrm>
          <a:off x="6705111" y="1015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26,815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153,022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75</xdr:row>
      <xdr:rowOff>54627</xdr:rowOff>
    </xdr:from>
    <xdr:ext cx="595419" cy="259045"/>
    <xdr:sp macro="" textlink="">
      <xdr:nvSpPr>
        <xdr:cNvPr id="393" name="テキスト ボックス 39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95" name="テキスト ボックス 39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7" name="テキスト ボックス 39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144976</xdr:rowOff>
    </xdr:from>
    <xdr:to>
      <xdr:col>15</xdr:col>
      <xdr:colOff>180340</xdr:colOff>
      <xdr:row>78</xdr:row>
      <xdr:rowOff>139700</xdr:rowOff>
    </xdr:to>
    <xdr:cxnSp macro="">
      <xdr:nvCxnSpPr>
        <xdr:cNvPr id="401" name="直線コネクタ 400"/>
        <xdr:cNvCxnSpPr/>
      </xdr:nvCxnSpPr>
      <xdr:spPr>
        <a:xfrm flipV="1">
          <a:off x="10475595" y="12146476"/>
          <a:ext cx="1270" cy="1366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139700</xdr:rowOff>
    </xdr:from>
    <xdr:to>
      <xdr:col>15</xdr:col>
      <xdr:colOff>269875</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91653</xdr:rowOff>
    </xdr:from>
    <xdr:ext cx="599010" cy="259045"/>
    <xdr:sp macro="" textlink="">
      <xdr:nvSpPr>
        <xdr:cNvPr id="404" name="普通建設事業費 （ うち新規整備　）最大値テキスト"/>
        <xdr:cNvSpPr txBox="1"/>
      </xdr:nvSpPr>
      <xdr:spPr>
        <a:xfrm>
          <a:off x="10528300" y="1192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597,692</a:t>
          </a:r>
          <a:endParaRPr kumimoji="1" lang="ja-JP" altLang="en-US" sz="1000" b="1">
            <a:latin typeface="ＭＳ Ｐゴシック"/>
          </a:endParaRPr>
        </a:p>
      </xdr:txBody>
    </xdr:sp>
    <xdr:clientData/>
  </xdr:oneCellAnchor>
  <xdr:twoCellAnchor>
    <xdr:from>
      <xdr:col>15</xdr:col>
      <xdr:colOff>92075</xdr:colOff>
      <xdr:row>70</xdr:row>
      <xdr:rowOff>144976</xdr:rowOff>
    </xdr:from>
    <xdr:to>
      <xdr:col>15</xdr:col>
      <xdr:colOff>269875</xdr:colOff>
      <xdr:row>70</xdr:row>
      <xdr:rowOff>144976</xdr:rowOff>
    </xdr:to>
    <xdr:cxnSp macro="">
      <xdr:nvCxnSpPr>
        <xdr:cNvPr id="405" name="直線コネクタ 404"/>
        <xdr:cNvCxnSpPr/>
      </xdr:nvCxnSpPr>
      <xdr:spPr>
        <a:xfrm>
          <a:off x="10388600" y="12146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167244</xdr:rowOff>
    </xdr:from>
    <xdr:to>
      <xdr:col>15</xdr:col>
      <xdr:colOff>180975</xdr:colOff>
      <xdr:row>78</xdr:row>
      <xdr:rowOff>58350</xdr:rowOff>
    </xdr:to>
    <xdr:cxnSp macro="">
      <xdr:nvCxnSpPr>
        <xdr:cNvPr id="406" name="直線コネクタ 405"/>
        <xdr:cNvCxnSpPr/>
      </xdr:nvCxnSpPr>
      <xdr:spPr>
        <a:xfrm flipV="1">
          <a:off x="9639300" y="13368894"/>
          <a:ext cx="838200" cy="6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145282</xdr:rowOff>
    </xdr:from>
    <xdr:ext cx="534377" cy="259045"/>
    <xdr:sp macro="" textlink="">
      <xdr:nvSpPr>
        <xdr:cNvPr id="407" name="普通建設事業費 （ うち新規整備　）平均値テキスト"/>
        <xdr:cNvSpPr txBox="1"/>
      </xdr:nvSpPr>
      <xdr:spPr>
        <a:xfrm>
          <a:off x="10528300" y="13346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40,899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166855</xdr:rowOff>
    </xdr:from>
    <xdr:to>
      <xdr:col>15</xdr:col>
      <xdr:colOff>231775</xdr:colOff>
      <xdr:row>78</xdr:row>
      <xdr:rowOff>97005</xdr:rowOff>
    </xdr:to>
    <xdr:sp macro="" textlink="">
      <xdr:nvSpPr>
        <xdr:cNvPr id="408" name="フローチャート : 判断 407"/>
        <xdr:cNvSpPr/>
      </xdr:nvSpPr>
      <xdr:spPr>
        <a:xfrm>
          <a:off x="10426700" y="133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77</xdr:row>
      <xdr:rowOff>141136</xdr:rowOff>
    </xdr:from>
    <xdr:to>
      <xdr:col>14</xdr:col>
      <xdr:colOff>79375</xdr:colOff>
      <xdr:row>78</xdr:row>
      <xdr:rowOff>71286</xdr:rowOff>
    </xdr:to>
    <xdr:sp macro="" textlink="">
      <xdr:nvSpPr>
        <xdr:cNvPr id="409" name="フローチャート : 判断 408"/>
        <xdr:cNvSpPr/>
      </xdr:nvSpPr>
      <xdr:spPr>
        <a:xfrm>
          <a:off x="9588500" y="133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87813</xdr:rowOff>
    </xdr:from>
    <xdr:ext cx="534377" cy="259045"/>
    <xdr:sp macro="" textlink="">
      <xdr:nvSpPr>
        <xdr:cNvPr id="410" name="テキスト ボックス 409"/>
        <xdr:cNvSpPr txBox="1"/>
      </xdr:nvSpPr>
      <xdr:spPr>
        <a:xfrm>
          <a:off x="9372111" y="131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116444</xdr:rowOff>
    </xdr:from>
    <xdr:to>
      <xdr:col>15</xdr:col>
      <xdr:colOff>231775</xdr:colOff>
      <xdr:row>78</xdr:row>
      <xdr:rowOff>46594</xdr:rowOff>
    </xdr:to>
    <xdr:sp macro="" textlink="">
      <xdr:nvSpPr>
        <xdr:cNvPr id="416" name="円/楕円 415"/>
        <xdr:cNvSpPr/>
      </xdr:nvSpPr>
      <xdr:spPr>
        <a:xfrm>
          <a:off x="10426700" y="1331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139321</xdr:rowOff>
    </xdr:from>
    <xdr:ext cx="534377" cy="259045"/>
    <xdr:sp macro="" textlink="">
      <xdr:nvSpPr>
        <xdr:cNvPr id="417" name="普通建設事業費 （ うち新規整備　）該当値テキスト"/>
        <xdr:cNvSpPr txBox="1"/>
      </xdr:nvSpPr>
      <xdr:spPr>
        <a:xfrm>
          <a:off x="10528300" y="131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62,951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7550</xdr:rowOff>
    </xdr:from>
    <xdr:to>
      <xdr:col>14</xdr:col>
      <xdr:colOff>79375</xdr:colOff>
      <xdr:row>78</xdr:row>
      <xdr:rowOff>109150</xdr:rowOff>
    </xdr:to>
    <xdr:sp macro="" textlink="">
      <xdr:nvSpPr>
        <xdr:cNvPr id="418" name="円/楕円 417"/>
        <xdr:cNvSpPr/>
      </xdr:nvSpPr>
      <xdr:spPr>
        <a:xfrm>
          <a:off x="9588500" y="1338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100277</xdr:rowOff>
    </xdr:from>
    <xdr:ext cx="534377" cy="259045"/>
    <xdr:sp macro="" textlink="">
      <xdr:nvSpPr>
        <xdr:cNvPr id="419" name="テキスト ボックス 418"/>
        <xdr:cNvSpPr txBox="1"/>
      </xdr:nvSpPr>
      <xdr:spPr>
        <a:xfrm>
          <a:off x="9372111" y="1347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35,586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0" name="正方形/長方形 41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1" name="正方形/長方形 42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2" name="正方形/長方形 42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3" name="正方形/長方形 42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4" name="正方形/長方形 42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5" name="正方形/長方形 42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6" name="正方形/長方形 42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20,618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30" name="直線コネクタ 42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31" name="テキスト ボックス 43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2" name="直線コネクタ 43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3" name="テキスト ボックス 43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4" name="直線コネクタ 43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5" name="テキスト ボックス 43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6" name="直線コネクタ 43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7" name="テキスト ボックス 43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38" name="直線コネクタ 43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39" name="テキスト ボックス 43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0" name="直線コネクタ 43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41" name="テキスト ボックス 44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107483</xdr:rowOff>
    </xdr:from>
    <xdr:to>
      <xdr:col>15</xdr:col>
      <xdr:colOff>180340</xdr:colOff>
      <xdr:row>99</xdr:row>
      <xdr:rowOff>84182</xdr:rowOff>
    </xdr:to>
    <xdr:cxnSp macro="">
      <xdr:nvCxnSpPr>
        <xdr:cNvPr id="445" name="直線コネクタ 444"/>
        <xdr:cNvCxnSpPr/>
      </xdr:nvCxnSpPr>
      <xdr:spPr>
        <a:xfrm flipV="1">
          <a:off x="10475595" y="15537983"/>
          <a:ext cx="1270" cy="1519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88009</xdr:rowOff>
    </xdr:from>
    <xdr:ext cx="378565" cy="259045"/>
    <xdr:sp macro="" textlink="">
      <xdr:nvSpPr>
        <xdr:cNvPr id="446" name="普通建設事業費 （ うち更新整備　）最小値テキスト"/>
        <xdr:cNvSpPr txBox="1"/>
      </xdr:nvSpPr>
      <xdr:spPr>
        <a:xfrm>
          <a:off x="10528300" y="17061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900</a:t>
          </a:r>
          <a:endParaRPr kumimoji="1" lang="ja-JP" altLang="en-US" sz="1000" b="1">
            <a:latin typeface="ＭＳ Ｐゴシック"/>
          </a:endParaRPr>
        </a:p>
      </xdr:txBody>
    </xdr:sp>
    <xdr:clientData/>
  </xdr:oneCellAnchor>
  <xdr:twoCellAnchor>
    <xdr:from>
      <xdr:col>15</xdr:col>
      <xdr:colOff>92075</xdr:colOff>
      <xdr:row>99</xdr:row>
      <xdr:rowOff>84182</xdr:rowOff>
    </xdr:from>
    <xdr:to>
      <xdr:col>15</xdr:col>
      <xdr:colOff>269875</xdr:colOff>
      <xdr:row>99</xdr:row>
      <xdr:rowOff>84182</xdr:rowOff>
    </xdr:to>
    <xdr:cxnSp macro="">
      <xdr:nvCxnSpPr>
        <xdr:cNvPr id="447" name="直線コネクタ 446"/>
        <xdr:cNvCxnSpPr/>
      </xdr:nvCxnSpPr>
      <xdr:spPr>
        <a:xfrm>
          <a:off x="10388600" y="1705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54160</xdr:rowOff>
    </xdr:from>
    <xdr:ext cx="534377" cy="259045"/>
    <xdr:sp macro="" textlink="">
      <xdr:nvSpPr>
        <xdr:cNvPr id="448" name="普通建設事業費 （ うち更新整備　）最大値テキスト"/>
        <xdr:cNvSpPr txBox="1"/>
      </xdr:nvSpPr>
      <xdr:spPr>
        <a:xfrm>
          <a:off x="10528300" y="1531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93,973</a:t>
          </a:r>
          <a:endParaRPr kumimoji="1" lang="ja-JP" altLang="en-US" sz="1000" b="1">
            <a:latin typeface="ＭＳ Ｐゴシック"/>
          </a:endParaRPr>
        </a:p>
      </xdr:txBody>
    </xdr:sp>
    <xdr:clientData/>
  </xdr:oneCellAnchor>
  <xdr:twoCellAnchor>
    <xdr:from>
      <xdr:col>15</xdr:col>
      <xdr:colOff>92075</xdr:colOff>
      <xdr:row>90</xdr:row>
      <xdr:rowOff>107483</xdr:rowOff>
    </xdr:from>
    <xdr:to>
      <xdr:col>15</xdr:col>
      <xdr:colOff>269875</xdr:colOff>
      <xdr:row>90</xdr:row>
      <xdr:rowOff>107483</xdr:rowOff>
    </xdr:to>
    <xdr:cxnSp macro="">
      <xdr:nvCxnSpPr>
        <xdr:cNvPr id="449" name="直線コネクタ 448"/>
        <xdr:cNvCxnSpPr/>
      </xdr:nvCxnSpPr>
      <xdr:spPr>
        <a:xfrm>
          <a:off x="10388600" y="155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125495</xdr:rowOff>
    </xdr:from>
    <xdr:to>
      <xdr:col>15</xdr:col>
      <xdr:colOff>180975</xdr:colOff>
      <xdr:row>98</xdr:row>
      <xdr:rowOff>167508</xdr:rowOff>
    </xdr:to>
    <xdr:cxnSp macro="">
      <xdr:nvCxnSpPr>
        <xdr:cNvPr id="450" name="直線コネクタ 449"/>
        <xdr:cNvCxnSpPr/>
      </xdr:nvCxnSpPr>
      <xdr:spPr>
        <a:xfrm>
          <a:off x="9639300" y="16927595"/>
          <a:ext cx="838200" cy="42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122065</xdr:rowOff>
    </xdr:from>
    <xdr:ext cx="534377" cy="259045"/>
    <xdr:sp macro="" textlink="">
      <xdr:nvSpPr>
        <xdr:cNvPr id="451" name="普通建設事業費 （ うち更新整備　）平均値テキスト"/>
        <xdr:cNvSpPr txBox="1"/>
      </xdr:nvSpPr>
      <xdr:spPr>
        <a:xfrm>
          <a:off x="10528300" y="16409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28,370</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99188</xdr:rowOff>
    </xdr:from>
    <xdr:to>
      <xdr:col>15</xdr:col>
      <xdr:colOff>231775</xdr:colOff>
      <xdr:row>97</xdr:row>
      <xdr:rowOff>29338</xdr:rowOff>
    </xdr:to>
    <xdr:sp macro="" textlink="">
      <xdr:nvSpPr>
        <xdr:cNvPr id="452" name="フローチャート : 判断 451"/>
        <xdr:cNvSpPr/>
      </xdr:nvSpPr>
      <xdr:spPr>
        <a:xfrm>
          <a:off x="10426700" y="16558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95</xdr:row>
      <xdr:rowOff>142931</xdr:rowOff>
    </xdr:from>
    <xdr:to>
      <xdr:col>14</xdr:col>
      <xdr:colOff>79375</xdr:colOff>
      <xdr:row>96</xdr:row>
      <xdr:rowOff>73081</xdr:rowOff>
    </xdr:to>
    <xdr:sp macro="" textlink="">
      <xdr:nvSpPr>
        <xdr:cNvPr id="453" name="フローチャート : 判断 452"/>
        <xdr:cNvSpPr/>
      </xdr:nvSpPr>
      <xdr:spPr>
        <a:xfrm>
          <a:off x="9588500" y="16430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89608</xdr:rowOff>
    </xdr:from>
    <xdr:ext cx="534377" cy="259045"/>
    <xdr:sp macro="" textlink="">
      <xdr:nvSpPr>
        <xdr:cNvPr id="454" name="テキスト ボックス 453"/>
        <xdr:cNvSpPr txBox="1"/>
      </xdr:nvSpPr>
      <xdr:spPr>
        <a:xfrm>
          <a:off x="9372111" y="1620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5" name="テキスト ボックス 45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6" name="テキスト ボックス 45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7" name="テキスト ボックス 45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8" name="テキスト ボックス 45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9" name="テキスト ボックス 45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116708</xdr:rowOff>
    </xdr:from>
    <xdr:to>
      <xdr:col>15</xdr:col>
      <xdr:colOff>231775</xdr:colOff>
      <xdr:row>99</xdr:row>
      <xdr:rowOff>46858</xdr:rowOff>
    </xdr:to>
    <xdr:sp macro="" textlink="">
      <xdr:nvSpPr>
        <xdr:cNvPr id="460" name="円/楕円 459"/>
        <xdr:cNvSpPr/>
      </xdr:nvSpPr>
      <xdr:spPr>
        <a:xfrm>
          <a:off x="10426700" y="1691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31635</xdr:rowOff>
    </xdr:from>
    <xdr:ext cx="469744" cy="259045"/>
    <xdr:sp macro="" textlink="">
      <xdr:nvSpPr>
        <xdr:cNvPr id="461" name="普通建設事業費 （ うち更新整備　）該当値テキスト"/>
        <xdr:cNvSpPr txBox="1"/>
      </xdr:nvSpPr>
      <xdr:spPr>
        <a:xfrm>
          <a:off x="10528300" y="16833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6,297</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74695</xdr:rowOff>
    </xdr:from>
    <xdr:to>
      <xdr:col>14</xdr:col>
      <xdr:colOff>79375</xdr:colOff>
      <xdr:row>99</xdr:row>
      <xdr:rowOff>4845</xdr:rowOff>
    </xdr:to>
    <xdr:sp macro="" textlink="">
      <xdr:nvSpPr>
        <xdr:cNvPr id="462" name="円/楕円 461"/>
        <xdr:cNvSpPr/>
      </xdr:nvSpPr>
      <xdr:spPr>
        <a:xfrm>
          <a:off x="9588500" y="1687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167422</xdr:rowOff>
    </xdr:from>
    <xdr:ext cx="469744" cy="259045"/>
    <xdr:sp macro="" textlink="">
      <xdr:nvSpPr>
        <xdr:cNvPr id="463" name="テキスト ボックス 462"/>
        <xdr:cNvSpPr txBox="1"/>
      </xdr:nvSpPr>
      <xdr:spPr>
        <a:xfrm>
          <a:off x="9404427" y="1696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8,870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4" name="正方形/長方形 46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5" name="正方形/長方形 46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6" name="正方形/長方形 46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7" name="正方形/長方形 46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8" name="正方形/長方形 46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9" name="正方形/長方形 46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0" name="正方形/長方形 46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19,885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1" name="正方形/長方形 47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2" name="テキスト ボックス 47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3" name="直線コネクタ 47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25400</xdr:rowOff>
    </xdr:from>
    <xdr:to>
      <xdr:col>24</xdr:col>
      <xdr:colOff>644525</xdr:colOff>
      <xdr:row>38</xdr:row>
      <xdr:rowOff>25400</xdr:rowOff>
    </xdr:to>
    <xdr:cxnSp macro="">
      <xdr:nvCxnSpPr>
        <xdr:cNvPr id="474" name="直線コネクタ 473"/>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54627</xdr:rowOff>
    </xdr:from>
    <xdr:ext cx="248786" cy="259045"/>
    <xdr:sp macro="" textlink="">
      <xdr:nvSpPr>
        <xdr:cNvPr id="475" name="テキスト ボックス 474"/>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76" name="直線コネクタ 47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77" name="テキスト ボックス 476"/>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78" name="直線コネクタ 477"/>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479" name="テキスト ボックス 478"/>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0" name="直線コネクタ 47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1" name="テキスト ボックス 48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131036</xdr:rowOff>
    </xdr:from>
    <xdr:to>
      <xdr:col>23</xdr:col>
      <xdr:colOff>516889</xdr:colOff>
      <xdr:row>38</xdr:row>
      <xdr:rowOff>25400</xdr:rowOff>
    </xdr:to>
    <xdr:cxnSp macro="">
      <xdr:nvCxnSpPr>
        <xdr:cNvPr id="483" name="直線コネクタ 482"/>
        <xdr:cNvCxnSpPr/>
      </xdr:nvCxnSpPr>
      <xdr:spPr>
        <a:xfrm flipV="1">
          <a:off x="16317595" y="5274536"/>
          <a:ext cx="1269" cy="1265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63345</xdr:rowOff>
    </xdr:from>
    <xdr:ext cx="249299" cy="259045"/>
    <xdr:sp macro="" textlink="">
      <xdr:nvSpPr>
        <xdr:cNvPr id="484" name="災害復旧事業費最小値テキスト"/>
        <xdr:cNvSpPr txBox="1"/>
      </xdr:nvSpPr>
      <xdr:spPr>
        <a:xfrm>
          <a:off x="16370300" y="65784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25400</xdr:rowOff>
    </xdr:from>
    <xdr:to>
      <xdr:col>23</xdr:col>
      <xdr:colOff>606425</xdr:colOff>
      <xdr:row>38</xdr:row>
      <xdr:rowOff>25400</xdr:rowOff>
    </xdr:to>
    <xdr:cxnSp macro="">
      <xdr:nvCxnSpPr>
        <xdr:cNvPr id="485" name="直線コネクタ 484"/>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77713</xdr:rowOff>
    </xdr:from>
    <xdr:ext cx="599010" cy="259045"/>
    <xdr:sp macro="" textlink="">
      <xdr:nvSpPr>
        <xdr:cNvPr id="486" name="災害復旧事業費最大値テキスト"/>
        <xdr:cNvSpPr txBox="1"/>
      </xdr:nvSpPr>
      <xdr:spPr>
        <a:xfrm>
          <a:off x="16370300" y="5049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221,516</a:t>
          </a:r>
          <a:endParaRPr kumimoji="1" lang="ja-JP" altLang="en-US" sz="1000" b="1">
            <a:latin typeface="ＭＳ Ｐゴシック"/>
          </a:endParaRPr>
        </a:p>
      </xdr:txBody>
    </xdr:sp>
    <xdr:clientData/>
  </xdr:oneCellAnchor>
  <xdr:twoCellAnchor>
    <xdr:from>
      <xdr:col>23</xdr:col>
      <xdr:colOff>428625</xdr:colOff>
      <xdr:row>30</xdr:row>
      <xdr:rowOff>131036</xdr:rowOff>
    </xdr:from>
    <xdr:to>
      <xdr:col>23</xdr:col>
      <xdr:colOff>606425</xdr:colOff>
      <xdr:row>30</xdr:row>
      <xdr:rowOff>131036</xdr:rowOff>
    </xdr:to>
    <xdr:cxnSp macro="">
      <xdr:nvCxnSpPr>
        <xdr:cNvPr id="487" name="直線コネクタ 486"/>
        <xdr:cNvCxnSpPr/>
      </xdr:nvCxnSpPr>
      <xdr:spPr>
        <a:xfrm>
          <a:off x="16230600" y="5274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166332</xdr:rowOff>
    </xdr:from>
    <xdr:to>
      <xdr:col>23</xdr:col>
      <xdr:colOff>517525</xdr:colOff>
      <xdr:row>37</xdr:row>
      <xdr:rowOff>169012</xdr:rowOff>
    </xdr:to>
    <xdr:cxnSp macro="">
      <xdr:nvCxnSpPr>
        <xdr:cNvPr id="488" name="直線コネクタ 487"/>
        <xdr:cNvCxnSpPr/>
      </xdr:nvCxnSpPr>
      <xdr:spPr>
        <a:xfrm flipV="1">
          <a:off x="15481300" y="6509982"/>
          <a:ext cx="838200" cy="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107795</xdr:rowOff>
    </xdr:from>
    <xdr:ext cx="469744" cy="259045"/>
    <xdr:sp macro="" textlink="">
      <xdr:nvSpPr>
        <xdr:cNvPr id="489" name="災害復旧事業費平均値テキスト"/>
        <xdr:cNvSpPr txBox="1"/>
      </xdr:nvSpPr>
      <xdr:spPr>
        <a:xfrm>
          <a:off x="16370300" y="6451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2,919</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129368</xdr:rowOff>
    </xdr:from>
    <xdr:to>
      <xdr:col>23</xdr:col>
      <xdr:colOff>568325</xdr:colOff>
      <xdr:row>38</xdr:row>
      <xdr:rowOff>59518</xdr:rowOff>
    </xdr:to>
    <xdr:sp macro="" textlink="">
      <xdr:nvSpPr>
        <xdr:cNvPr id="490" name="フローチャート : 判断 489"/>
        <xdr:cNvSpPr/>
      </xdr:nvSpPr>
      <xdr:spPr>
        <a:xfrm>
          <a:off x="16268700" y="647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124967</xdr:rowOff>
    </xdr:from>
    <xdr:to>
      <xdr:col>22</xdr:col>
      <xdr:colOff>365125</xdr:colOff>
      <xdr:row>37</xdr:row>
      <xdr:rowOff>169012</xdr:rowOff>
    </xdr:to>
    <xdr:cxnSp macro="">
      <xdr:nvCxnSpPr>
        <xdr:cNvPr id="491" name="直線コネクタ 490"/>
        <xdr:cNvCxnSpPr/>
      </xdr:nvCxnSpPr>
      <xdr:spPr>
        <a:xfrm>
          <a:off x="14592300" y="6468617"/>
          <a:ext cx="889000" cy="4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99695</xdr:rowOff>
    </xdr:from>
    <xdr:to>
      <xdr:col>22</xdr:col>
      <xdr:colOff>415925</xdr:colOff>
      <xdr:row>38</xdr:row>
      <xdr:rowOff>29845</xdr:rowOff>
    </xdr:to>
    <xdr:sp macro="" textlink="">
      <xdr:nvSpPr>
        <xdr:cNvPr id="492" name="フローチャート : 判断 491"/>
        <xdr:cNvSpPr/>
      </xdr:nvSpPr>
      <xdr:spPr>
        <a:xfrm>
          <a:off x="15430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46372</xdr:rowOff>
    </xdr:from>
    <xdr:ext cx="469744" cy="259045"/>
    <xdr:sp macro="" textlink="">
      <xdr:nvSpPr>
        <xdr:cNvPr id="493" name="テキスト ボックス 492"/>
        <xdr:cNvSpPr txBox="1"/>
      </xdr:nvSpPr>
      <xdr:spPr>
        <a:xfrm>
          <a:off x="15246427" y="621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66765</xdr:rowOff>
    </xdr:from>
    <xdr:to>
      <xdr:col>21</xdr:col>
      <xdr:colOff>161925</xdr:colOff>
      <xdr:row>37</xdr:row>
      <xdr:rowOff>124967</xdr:rowOff>
    </xdr:to>
    <xdr:cxnSp macro="">
      <xdr:nvCxnSpPr>
        <xdr:cNvPr id="494" name="直線コネクタ 493"/>
        <xdr:cNvCxnSpPr/>
      </xdr:nvCxnSpPr>
      <xdr:spPr>
        <a:xfrm>
          <a:off x="13703300" y="6238965"/>
          <a:ext cx="889000" cy="22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100850</xdr:rowOff>
    </xdr:from>
    <xdr:to>
      <xdr:col>21</xdr:col>
      <xdr:colOff>212725</xdr:colOff>
      <xdr:row>38</xdr:row>
      <xdr:rowOff>31000</xdr:rowOff>
    </xdr:to>
    <xdr:sp macro="" textlink="">
      <xdr:nvSpPr>
        <xdr:cNvPr id="495" name="フローチャート : 判断 494"/>
        <xdr:cNvSpPr/>
      </xdr:nvSpPr>
      <xdr:spPr>
        <a:xfrm>
          <a:off x="14541500" y="64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22127</xdr:rowOff>
    </xdr:from>
    <xdr:ext cx="469744" cy="259045"/>
    <xdr:sp macro="" textlink="">
      <xdr:nvSpPr>
        <xdr:cNvPr id="496" name="テキスト ボックス 495"/>
        <xdr:cNvSpPr txBox="1"/>
      </xdr:nvSpPr>
      <xdr:spPr>
        <a:xfrm>
          <a:off x="14357427" y="65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66765</xdr:rowOff>
    </xdr:from>
    <xdr:to>
      <xdr:col>19</xdr:col>
      <xdr:colOff>644525</xdr:colOff>
      <xdr:row>37</xdr:row>
      <xdr:rowOff>20754</xdr:rowOff>
    </xdr:to>
    <xdr:cxnSp macro="">
      <xdr:nvCxnSpPr>
        <xdr:cNvPr id="497" name="直線コネクタ 496"/>
        <xdr:cNvCxnSpPr/>
      </xdr:nvCxnSpPr>
      <xdr:spPr>
        <a:xfrm flipV="1">
          <a:off x="12814300" y="6238965"/>
          <a:ext cx="889000" cy="12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82014</xdr:rowOff>
    </xdr:from>
    <xdr:to>
      <xdr:col>20</xdr:col>
      <xdr:colOff>9525</xdr:colOff>
      <xdr:row>38</xdr:row>
      <xdr:rowOff>12164</xdr:rowOff>
    </xdr:to>
    <xdr:sp macro="" textlink="">
      <xdr:nvSpPr>
        <xdr:cNvPr id="498" name="フローチャート : 判断 497"/>
        <xdr:cNvSpPr/>
      </xdr:nvSpPr>
      <xdr:spPr>
        <a:xfrm>
          <a:off x="13652500" y="642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3291</xdr:rowOff>
    </xdr:from>
    <xdr:ext cx="534377" cy="259045"/>
    <xdr:sp macro="" textlink="">
      <xdr:nvSpPr>
        <xdr:cNvPr id="499" name="テキスト ボックス 498"/>
        <xdr:cNvSpPr txBox="1"/>
      </xdr:nvSpPr>
      <xdr:spPr>
        <a:xfrm>
          <a:off x="13436111" y="651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105302</xdr:rowOff>
    </xdr:from>
    <xdr:to>
      <xdr:col>18</xdr:col>
      <xdr:colOff>492125</xdr:colOff>
      <xdr:row>38</xdr:row>
      <xdr:rowOff>35452</xdr:rowOff>
    </xdr:to>
    <xdr:sp macro="" textlink="">
      <xdr:nvSpPr>
        <xdr:cNvPr id="500" name="フローチャート : 判断 499"/>
        <xdr:cNvSpPr/>
      </xdr:nvSpPr>
      <xdr:spPr>
        <a:xfrm>
          <a:off x="12763500" y="64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26579</xdr:rowOff>
    </xdr:from>
    <xdr:ext cx="469744" cy="259045"/>
    <xdr:sp macro="" textlink="">
      <xdr:nvSpPr>
        <xdr:cNvPr id="501" name="テキスト ボックス 500"/>
        <xdr:cNvSpPr txBox="1"/>
      </xdr:nvSpPr>
      <xdr:spPr>
        <a:xfrm>
          <a:off x="12579427" y="654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2" name="テキスト ボックス 50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3" name="テキスト ボックス 50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4" name="テキスト ボックス 50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5" name="テキスト ボックス 50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6" name="テキスト ボックス 50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115532</xdr:rowOff>
    </xdr:from>
    <xdr:to>
      <xdr:col>23</xdr:col>
      <xdr:colOff>568325</xdr:colOff>
      <xdr:row>38</xdr:row>
      <xdr:rowOff>45682</xdr:rowOff>
    </xdr:to>
    <xdr:sp macro="" textlink="">
      <xdr:nvSpPr>
        <xdr:cNvPr id="507" name="円/楕円 506"/>
        <xdr:cNvSpPr/>
      </xdr:nvSpPr>
      <xdr:spPr>
        <a:xfrm>
          <a:off x="16268700" y="645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74909</xdr:rowOff>
    </xdr:from>
    <xdr:ext cx="469744" cy="259045"/>
    <xdr:sp macro="" textlink="">
      <xdr:nvSpPr>
        <xdr:cNvPr id="508" name="災害復旧事業費該当値テキスト"/>
        <xdr:cNvSpPr txBox="1"/>
      </xdr:nvSpPr>
      <xdr:spPr>
        <a:xfrm>
          <a:off x="16370300" y="6247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5,340</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118212</xdr:rowOff>
    </xdr:from>
    <xdr:to>
      <xdr:col>22</xdr:col>
      <xdr:colOff>415925</xdr:colOff>
      <xdr:row>38</xdr:row>
      <xdr:rowOff>48362</xdr:rowOff>
    </xdr:to>
    <xdr:sp macro="" textlink="">
      <xdr:nvSpPr>
        <xdr:cNvPr id="509" name="円/楕円 508"/>
        <xdr:cNvSpPr/>
      </xdr:nvSpPr>
      <xdr:spPr>
        <a:xfrm>
          <a:off x="15430500" y="646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39489</xdr:rowOff>
    </xdr:from>
    <xdr:ext cx="469744" cy="259045"/>
    <xdr:sp macro="" textlink="">
      <xdr:nvSpPr>
        <xdr:cNvPr id="510" name="テキスト ボックス 509"/>
        <xdr:cNvSpPr txBox="1"/>
      </xdr:nvSpPr>
      <xdr:spPr>
        <a:xfrm>
          <a:off x="15246427" y="655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4,871</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74167</xdr:rowOff>
    </xdr:from>
    <xdr:to>
      <xdr:col>21</xdr:col>
      <xdr:colOff>212725</xdr:colOff>
      <xdr:row>38</xdr:row>
      <xdr:rowOff>4317</xdr:rowOff>
    </xdr:to>
    <xdr:sp macro="" textlink="">
      <xdr:nvSpPr>
        <xdr:cNvPr id="511" name="円/楕円 510"/>
        <xdr:cNvSpPr/>
      </xdr:nvSpPr>
      <xdr:spPr>
        <a:xfrm>
          <a:off x="14541500" y="641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20844</xdr:rowOff>
    </xdr:from>
    <xdr:ext cx="534377" cy="259045"/>
    <xdr:sp macro="" textlink="">
      <xdr:nvSpPr>
        <xdr:cNvPr id="512" name="テキスト ボックス 511"/>
        <xdr:cNvSpPr txBox="1"/>
      </xdr:nvSpPr>
      <xdr:spPr>
        <a:xfrm>
          <a:off x="14325111" y="619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12,578</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15965</xdr:rowOff>
    </xdr:from>
    <xdr:to>
      <xdr:col>20</xdr:col>
      <xdr:colOff>9525</xdr:colOff>
      <xdr:row>36</xdr:row>
      <xdr:rowOff>117565</xdr:rowOff>
    </xdr:to>
    <xdr:sp macro="" textlink="">
      <xdr:nvSpPr>
        <xdr:cNvPr id="513" name="円/楕円 512"/>
        <xdr:cNvSpPr/>
      </xdr:nvSpPr>
      <xdr:spPr>
        <a:xfrm>
          <a:off x="13652500" y="618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134092</xdr:rowOff>
    </xdr:from>
    <xdr:ext cx="534377" cy="259045"/>
    <xdr:sp macro="" textlink="">
      <xdr:nvSpPr>
        <xdr:cNvPr id="514" name="テキスト ボックス 513"/>
        <xdr:cNvSpPr txBox="1"/>
      </xdr:nvSpPr>
      <xdr:spPr>
        <a:xfrm>
          <a:off x="13436111" y="596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52,762</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141404</xdr:rowOff>
    </xdr:from>
    <xdr:to>
      <xdr:col>18</xdr:col>
      <xdr:colOff>492125</xdr:colOff>
      <xdr:row>37</xdr:row>
      <xdr:rowOff>71554</xdr:rowOff>
    </xdr:to>
    <xdr:sp macro="" textlink="">
      <xdr:nvSpPr>
        <xdr:cNvPr id="515" name="円/楕円 514"/>
        <xdr:cNvSpPr/>
      </xdr:nvSpPr>
      <xdr:spPr>
        <a:xfrm>
          <a:off x="12763500" y="631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88081</xdr:rowOff>
    </xdr:from>
    <xdr:ext cx="534377" cy="259045"/>
    <xdr:sp macro="" textlink="">
      <xdr:nvSpPr>
        <xdr:cNvPr id="516" name="テキスト ボックス 515"/>
        <xdr:cNvSpPr txBox="1"/>
      </xdr:nvSpPr>
      <xdr:spPr>
        <a:xfrm>
          <a:off x="12547111" y="608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30,813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7" name="正方形/長方形 51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8" name="正方形/長方形 51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9" name="正方形/長方形 51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0" name="正方形/長方形 51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1" name="正方形/長方形 52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2" name="正方形/長方形 52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3" name="正方形/長方形 52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4" name="正方形/長方形 52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5" name="テキスト ボックス 52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6" name="直線コネクタ 52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27" name="直線コネクタ 52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28" name="テキスト ボックス 52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29" name="直線コネクタ 52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0" name="テキスト ボックス 529"/>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1" name="直線コネクタ 53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2" name="テキスト ボックス 531"/>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3" name="直線コネクタ 53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4" name="テキスト ボックス 533"/>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36" name="テキスト ボックス 535"/>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38" name="直線コネクタ 537"/>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39"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0" name="直線コネクタ 539"/>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1"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2" name="直線コネクタ 54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3" name="直線コネクタ 542"/>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4"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45" name="フローチャート : 判断 544"/>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46" name="直線コネクタ 545"/>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47" name="フローチャート : 判断 546"/>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48" name="テキスト ボックス 547"/>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49" name="直線コネクタ 548"/>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0" name="フローチャート : 判断 549"/>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1" name="テキスト ボックス 550"/>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2" name="直線コネクタ 551"/>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3" name="フローチャート : 判断 552"/>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4" name="テキスト ボックス 553"/>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55" name="フローチャート : 判断 554"/>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56" name="テキスト ボックス 555"/>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2" name="円/楕円 56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3"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4" name="円/楕円 56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65" name="テキスト ボックス 564"/>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66" name="円/楕円 56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67" name="テキスト ボックス 566"/>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68" name="円/楕円 56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69" name="テキスト ボックス 568"/>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0" name="円/楕円 56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1" name="テキスト ボックス 570"/>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50,479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139700</xdr:rowOff>
    </xdr:from>
    <xdr:to>
      <xdr:col>24</xdr:col>
      <xdr:colOff>644525</xdr:colOff>
      <xdr:row>79</xdr:row>
      <xdr:rowOff>139700</xdr:rowOff>
    </xdr:to>
    <xdr:cxnSp macro="">
      <xdr:nvCxnSpPr>
        <xdr:cNvPr id="582" name="直線コネクタ 581"/>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168927</xdr:rowOff>
    </xdr:from>
    <xdr:ext cx="248786" cy="259045"/>
    <xdr:sp macro="" textlink="">
      <xdr:nvSpPr>
        <xdr:cNvPr id="583" name="テキスト ボックス 582"/>
        <xdr:cNvSpPr txBox="1"/>
      </xdr:nvSpPr>
      <xdr:spPr>
        <a:xfrm>
          <a:off x="12197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78</xdr:row>
      <xdr:rowOff>25400</xdr:rowOff>
    </xdr:from>
    <xdr:to>
      <xdr:col>24</xdr:col>
      <xdr:colOff>644525</xdr:colOff>
      <xdr:row>78</xdr:row>
      <xdr:rowOff>25400</xdr:rowOff>
    </xdr:to>
    <xdr:cxnSp macro="">
      <xdr:nvCxnSpPr>
        <xdr:cNvPr id="584" name="直線コネクタ 583"/>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77</xdr:row>
      <xdr:rowOff>54627</xdr:rowOff>
    </xdr:from>
    <xdr:ext cx="531299" cy="259045"/>
    <xdr:sp macro="" textlink="">
      <xdr:nvSpPr>
        <xdr:cNvPr id="585" name="テキスト ボックス 584"/>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76</xdr:row>
      <xdr:rowOff>82550</xdr:rowOff>
    </xdr:from>
    <xdr:to>
      <xdr:col>24</xdr:col>
      <xdr:colOff>644525</xdr:colOff>
      <xdr:row>76</xdr:row>
      <xdr:rowOff>82550</xdr:rowOff>
    </xdr:to>
    <xdr:cxnSp macro="">
      <xdr:nvCxnSpPr>
        <xdr:cNvPr id="586" name="直線コネクタ 585"/>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111777</xdr:rowOff>
    </xdr:from>
    <xdr:ext cx="531299" cy="259045"/>
    <xdr:sp macro="" textlink="">
      <xdr:nvSpPr>
        <xdr:cNvPr id="587" name="テキスト ボックス 586"/>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9" name="テキスト ボックス 58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73</xdr:row>
      <xdr:rowOff>25400</xdr:rowOff>
    </xdr:from>
    <xdr:to>
      <xdr:col>24</xdr:col>
      <xdr:colOff>644525</xdr:colOff>
      <xdr:row>73</xdr:row>
      <xdr:rowOff>25400</xdr:rowOff>
    </xdr:to>
    <xdr:cxnSp macro="">
      <xdr:nvCxnSpPr>
        <xdr:cNvPr id="590" name="直線コネクタ 589"/>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54627</xdr:rowOff>
    </xdr:from>
    <xdr:ext cx="595419" cy="259045"/>
    <xdr:sp macro="" textlink="">
      <xdr:nvSpPr>
        <xdr:cNvPr id="591" name="テキスト ボックス 590"/>
        <xdr:cNvSpPr txBox="1"/>
      </xdr:nvSpPr>
      <xdr:spPr>
        <a:xfrm>
          <a:off x="11850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92" name="直線コネクタ 591"/>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93" name="テキスト ボックス 592"/>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69</xdr:row>
      <xdr:rowOff>139700</xdr:rowOff>
    </xdr:from>
    <xdr:to>
      <xdr:col>24</xdr:col>
      <xdr:colOff>644525</xdr:colOff>
      <xdr:row>69</xdr:row>
      <xdr:rowOff>139700</xdr:rowOff>
    </xdr:to>
    <xdr:cxnSp macro="">
      <xdr:nvCxnSpPr>
        <xdr:cNvPr id="594" name="直線コネクタ 593"/>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68</xdr:row>
      <xdr:rowOff>168927</xdr:rowOff>
    </xdr:from>
    <xdr:ext cx="595419" cy="259045"/>
    <xdr:sp macro="" textlink="">
      <xdr:nvSpPr>
        <xdr:cNvPr id="595" name="テキスト ボックス 594"/>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6" name="直線コネクタ 59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7" name="テキスト ボックス 59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76244</xdr:rowOff>
    </xdr:from>
    <xdr:to>
      <xdr:col>23</xdr:col>
      <xdr:colOff>516889</xdr:colOff>
      <xdr:row>78</xdr:row>
      <xdr:rowOff>125479</xdr:rowOff>
    </xdr:to>
    <xdr:cxnSp macro="">
      <xdr:nvCxnSpPr>
        <xdr:cNvPr id="599" name="直線コネクタ 598"/>
        <xdr:cNvCxnSpPr/>
      </xdr:nvCxnSpPr>
      <xdr:spPr>
        <a:xfrm flipV="1">
          <a:off x="16317595" y="12077744"/>
          <a:ext cx="1269" cy="142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129306</xdr:rowOff>
    </xdr:from>
    <xdr:ext cx="534377" cy="259045"/>
    <xdr:sp macro="" textlink="">
      <xdr:nvSpPr>
        <xdr:cNvPr id="600" name="公債費最小値テキスト"/>
        <xdr:cNvSpPr txBox="1"/>
      </xdr:nvSpPr>
      <xdr:spPr>
        <a:xfrm>
          <a:off x="16370300" y="1350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19,493</a:t>
          </a:r>
          <a:endParaRPr kumimoji="1" lang="ja-JP" altLang="en-US" sz="1000" b="1">
            <a:latin typeface="ＭＳ Ｐゴシック"/>
          </a:endParaRPr>
        </a:p>
      </xdr:txBody>
    </xdr:sp>
    <xdr:clientData/>
  </xdr:oneCellAnchor>
  <xdr:twoCellAnchor>
    <xdr:from>
      <xdr:col>23</xdr:col>
      <xdr:colOff>428625</xdr:colOff>
      <xdr:row>78</xdr:row>
      <xdr:rowOff>125479</xdr:rowOff>
    </xdr:from>
    <xdr:to>
      <xdr:col>23</xdr:col>
      <xdr:colOff>606425</xdr:colOff>
      <xdr:row>78</xdr:row>
      <xdr:rowOff>125479</xdr:rowOff>
    </xdr:to>
    <xdr:cxnSp macro="">
      <xdr:nvCxnSpPr>
        <xdr:cNvPr id="601" name="直線コネクタ 600"/>
        <xdr:cNvCxnSpPr/>
      </xdr:nvCxnSpPr>
      <xdr:spPr>
        <a:xfrm>
          <a:off x="16230600" y="13498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22921</xdr:rowOff>
    </xdr:from>
    <xdr:ext cx="599010" cy="259045"/>
    <xdr:sp macro="" textlink="">
      <xdr:nvSpPr>
        <xdr:cNvPr id="602" name="公債費最大値テキスト"/>
        <xdr:cNvSpPr txBox="1"/>
      </xdr:nvSpPr>
      <xdr:spPr>
        <a:xfrm>
          <a:off x="16370300" y="11852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168,662</a:t>
          </a:r>
          <a:endParaRPr kumimoji="1" lang="ja-JP" altLang="en-US" sz="1000" b="1">
            <a:latin typeface="ＭＳ Ｐゴシック"/>
          </a:endParaRPr>
        </a:p>
      </xdr:txBody>
    </xdr:sp>
    <xdr:clientData/>
  </xdr:oneCellAnchor>
  <xdr:twoCellAnchor>
    <xdr:from>
      <xdr:col>23</xdr:col>
      <xdr:colOff>428625</xdr:colOff>
      <xdr:row>70</xdr:row>
      <xdr:rowOff>76244</xdr:rowOff>
    </xdr:from>
    <xdr:to>
      <xdr:col>23</xdr:col>
      <xdr:colOff>606425</xdr:colOff>
      <xdr:row>70</xdr:row>
      <xdr:rowOff>76244</xdr:rowOff>
    </xdr:to>
    <xdr:cxnSp macro="">
      <xdr:nvCxnSpPr>
        <xdr:cNvPr id="603" name="直線コネクタ 602"/>
        <xdr:cNvCxnSpPr/>
      </xdr:nvCxnSpPr>
      <xdr:spPr>
        <a:xfrm>
          <a:off x="16230600" y="120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145605</xdr:rowOff>
    </xdr:from>
    <xdr:to>
      <xdr:col>23</xdr:col>
      <xdr:colOff>517525</xdr:colOff>
      <xdr:row>77</xdr:row>
      <xdr:rowOff>148025</xdr:rowOff>
    </xdr:to>
    <xdr:cxnSp macro="">
      <xdr:nvCxnSpPr>
        <xdr:cNvPr id="604" name="直線コネクタ 603"/>
        <xdr:cNvCxnSpPr/>
      </xdr:nvCxnSpPr>
      <xdr:spPr>
        <a:xfrm flipV="1">
          <a:off x="15481300" y="13175805"/>
          <a:ext cx="838200" cy="17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101195</xdr:rowOff>
    </xdr:from>
    <xdr:ext cx="534377" cy="259045"/>
    <xdr:sp macro="" textlink="">
      <xdr:nvSpPr>
        <xdr:cNvPr id="605" name="公債費平均値テキスト"/>
        <xdr:cNvSpPr txBox="1"/>
      </xdr:nvSpPr>
      <xdr:spPr>
        <a:xfrm>
          <a:off x="16370300" y="12959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55,111</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78318</xdr:rowOff>
    </xdr:from>
    <xdr:to>
      <xdr:col>23</xdr:col>
      <xdr:colOff>568325</xdr:colOff>
      <xdr:row>77</xdr:row>
      <xdr:rowOff>8468</xdr:rowOff>
    </xdr:to>
    <xdr:sp macro="" textlink="">
      <xdr:nvSpPr>
        <xdr:cNvPr id="606" name="フローチャート : 判断 605"/>
        <xdr:cNvSpPr/>
      </xdr:nvSpPr>
      <xdr:spPr>
        <a:xfrm>
          <a:off x="16268700" y="13108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148025</xdr:rowOff>
    </xdr:from>
    <xdr:to>
      <xdr:col>22</xdr:col>
      <xdr:colOff>365125</xdr:colOff>
      <xdr:row>77</xdr:row>
      <xdr:rowOff>166703</xdr:rowOff>
    </xdr:to>
    <xdr:cxnSp macro="">
      <xdr:nvCxnSpPr>
        <xdr:cNvPr id="607" name="直線コネクタ 606"/>
        <xdr:cNvCxnSpPr/>
      </xdr:nvCxnSpPr>
      <xdr:spPr>
        <a:xfrm flipV="1">
          <a:off x="14592300" y="13349675"/>
          <a:ext cx="889000" cy="1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129077</xdr:rowOff>
    </xdr:from>
    <xdr:to>
      <xdr:col>22</xdr:col>
      <xdr:colOff>415925</xdr:colOff>
      <xdr:row>76</xdr:row>
      <xdr:rowOff>59227</xdr:rowOff>
    </xdr:to>
    <xdr:sp macro="" textlink="">
      <xdr:nvSpPr>
        <xdr:cNvPr id="608" name="フローチャート : 判断 607"/>
        <xdr:cNvSpPr/>
      </xdr:nvSpPr>
      <xdr:spPr>
        <a:xfrm>
          <a:off x="15430500" y="1298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75754</xdr:rowOff>
    </xdr:from>
    <xdr:ext cx="534377" cy="259045"/>
    <xdr:sp macro="" textlink="">
      <xdr:nvSpPr>
        <xdr:cNvPr id="609" name="テキスト ボックス 608"/>
        <xdr:cNvSpPr txBox="1"/>
      </xdr:nvSpPr>
      <xdr:spPr>
        <a:xfrm>
          <a:off x="15214111" y="1276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120859</xdr:rowOff>
    </xdr:from>
    <xdr:to>
      <xdr:col>21</xdr:col>
      <xdr:colOff>161925</xdr:colOff>
      <xdr:row>77</xdr:row>
      <xdr:rowOff>166703</xdr:rowOff>
    </xdr:to>
    <xdr:cxnSp macro="">
      <xdr:nvCxnSpPr>
        <xdr:cNvPr id="610" name="直線コネクタ 609"/>
        <xdr:cNvCxnSpPr/>
      </xdr:nvCxnSpPr>
      <xdr:spPr>
        <a:xfrm>
          <a:off x="13703300" y="13322509"/>
          <a:ext cx="889000" cy="4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123952</xdr:rowOff>
    </xdr:from>
    <xdr:to>
      <xdr:col>21</xdr:col>
      <xdr:colOff>212725</xdr:colOff>
      <xdr:row>76</xdr:row>
      <xdr:rowOff>54102</xdr:rowOff>
    </xdr:to>
    <xdr:sp macro="" textlink="">
      <xdr:nvSpPr>
        <xdr:cNvPr id="611" name="フローチャート : 判断 610"/>
        <xdr:cNvSpPr/>
      </xdr:nvSpPr>
      <xdr:spPr>
        <a:xfrm>
          <a:off x="14541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70629</xdr:rowOff>
    </xdr:from>
    <xdr:ext cx="534377" cy="259045"/>
    <xdr:sp macro="" textlink="">
      <xdr:nvSpPr>
        <xdr:cNvPr id="612" name="テキスト ボックス 611"/>
        <xdr:cNvSpPr txBox="1"/>
      </xdr:nvSpPr>
      <xdr:spPr>
        <a:xfrm>
          <a:off x="14325111" y="1275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78769</xdr:rowOff>
    </xdr:from>
    <xdr:to>
      <xdr:col>19</xdr:col>
      <xdr:colOff>644525</xdr:colOff>
      <xdr:row>77</xdr:row>
      <xdr:rowOff>120859</xdr:rowOff>
    </xdr:to>
    <xdr:cxnSp macro="">
      <xdr:nvCxnSpPr>
        <xdr:cNvPr id="613" name="直線コネクタ 612"/>
        <xdr:cNvCxnSpPr/>
      </xdr:nvCxnSpPr>
      <xdr:spPr>
        <a:xfrm>
          <a:off x="12814300" y="13280419"/>
          <a:ext cx="889000" cy="4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121923</xdr:rowOff>
    </xdr:from>
    <xdr:to>
      <xdr:col>20</xdr:col>
      <xdr:colOff>9525</xdr:colOff>
      <xdr:row>76</xdr:row>
      <xdr:rowOff>52073</xdr:rowOff>
    </xdr:to>
    <xdr:sp macro="" textlink="">
      <xdr:nvSpPr>
        <xdr:cNvPr id="614" name="フローチャート : 判断 613"/>
        <xdr:cNvSpPr/>
      </xdr:nvSpPr>
      <xdr:spPr>
        <a:xfrm>
          <a:off x="13652500" y="1298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68600</xdr:rowOff>
    </xdr:from>
    <xdr:ext cx="534377" cy="259045"/>
    <xdr:sp macro="" textlink="">
      <xdr:nvSpPr>
        <xdr:cNvPr id="615" name="テキスト ボックス 614"/>
        <xdr:cNvSpPr txBox="1"/>
      </xdr:nvSpPr>
      <xdr:spPr>
        <a:xfrm>
          <a:off x="13436111" y="12755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110922</xdr:rowOff>
    </xdr:from>
    <xdr:to>
      <xdr:col>18</xdr:col>
      <xdr:colOff>492125</xdr:colOff>
      <xdr:row>76</xdr:row>
      <xdr:rowOff>41072</xdr:rowOff>
    </xdr:to>
    <xdr:sp macro="" textlink="">
      <xdr:nvSpPr>
        <xdr:cNvPr id="616" name="フローチャート : 判断 615"/>
        <xdr:cNvSpPr/>
      </xdr:nvSpPr>
      <xdr:spPr>
        <a:xfrm>
          <a:off x="12763500" y="1296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57599</xdr:rowOff>
    </xdr:from>
    <xdr:ext cx="534377" cy="259045"/>
    <xdr:sp macro="" textlink="">
      <xdr:nvSpPr>
        <xdr:cNvPr id="617" name="テキスト ボックス 616"/>
        <xdr:cNvSpPr txBox="1"/>
      </xdr:nvSpPr>
      <xdr:spPr>
        <a:xfrm>
          <a:off x="12547111" y="1274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8" name="テキスト ボックス 61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9" name="テキスト ボックス 61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0" name="テキスト ボックス 61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1" name="テキスト ボックス 62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2" name="テキスト ボックス 62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94805</xdr:rowOff>
    </xdr:from>
    <xdr:to>
      <xdr:col>23</xdr:col>
      <xdr:colOff>568325</xdr:colOff>
      <xdr:row>77</xdr:row>
      <xdr:rowOff>24955</xdr:rowOff>
    </xdr:to>
    <xdr:sp macro="" textlink="">
      <xdr:nvSpPr>
        <xdr:cNvPr id="623" name="円/楕円 622"/>
        <xdr:cNvSpPr/>
      </xdr:nvSpPr>
      <xdr:spPr>
        <a:xfrm>
          <a:off x="16268700" y="1312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73232</xdr:rowOff>
    </xdr:from>
    <xdr:ext cx="534377" cy="259045"/>
    <xdr:sp macro="" textlink="">
      <xdr:nvSpPr>
        <xdr:cNvPr id="624" name="公債費該当値テキスト"/>
        <xdr:cNvSpPr txBox="1"/>
      </xdr:nvSpPr>
      <xdr:spPr>
        <a:xfrm>
          <a:off x="16370300" y="1310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53,380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97225</xdr:rowOff>
    </xdr:from>
    <xdr:to>
      <xdr:col>22</xdr:col>
      <xdr:colOff>415925</xdr:colOff>
      <xdr:row>78</xdr:row>
      <xdr:rowOff>27375</xdr:rowOff>
    </xdr:to>
    <xdr:sp macro="" textlink="">
      <xdr:nvSpPr>
        <xdr:cNvPr id="625" name="円/楕円 624"/>
        <xdr:cNvSpPr/>
      </xdr:nvSpPr>
      <xdr:spPr>
        <a:xfrm>
          <a:off x="15430500" y="1329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18502</xdr:rowOff>
    </xdr:from>
    <xdr:ext cx="534377" cy="259045"/>
    <xdr:sp macro="" textlink="">
      <xdr:nvSpPr>
        <xdr:cNvPr id="626" name="テキスト ボックス 625"/>
        <xdr:cNvSpPr txBox="1"/>
      </xdr:nvSpPr>
      <xdr:spPr>
        <a:xfrm>
          <a:off x="15214111" y="1339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35,126</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115903</xdr:rowOff>
    </xdr:from>
    <xdr:to>
      <xdr:col>21</xdr:col>
      <xdr:colOff>212725</xdr:colOff>
      <xdr:row>78</xdr:row>
      <xdr:rowOff>46053</xdr:rowOff>
    </xdr:to>
    <xdr:sp macro="" textlink="">
      <xdr:nvSpPr>
        <xdr:cNvPr id="627" name="円/楕円 626"/>
        <xdr:cNvSpPr/>
      </xdr:nvSpPr>
      <xdr:spPr>
        <a:xfrm>
          <a:off x="14541500" y="1331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37180</xdr:rowOff>
    </xdr:from>
    <xdr:ext cx="534377" cy="259045"/>
    <xdr:sp macro="" textlink="">
      <xdr:nvSpPr>
        <xdr:cNvPr id="628" name="テキスト ボックス 627"/>
        <xdr:cNvSpPr txBox="1"/>
      </xdr:nvSpPr>
      <xdr:spPr>
        <a:xfrm>
          <a:off x="14325111" y="1341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33,165</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70059</xdr:rowOff>
    </xdr:from>
    <xdr:to>
      <xdr:col>20</xdr:col>
      <xdr:colOff>9525</xdr:colOff>
      <xdr:row>78</xdr:row>
      <xdr:rowOff>209</xdr:rowOff>
    </xdr:to>
    <xdr:sp macro="" textlink="">
      <xdr:nvSpPr>
        <xdr:cNvPr id="629" name="円/楕円 628"/>
        <xdr:cNvSpPr/>
      </xdr:nvSpPr>
      <xdr:spPr>
        <a:xfrm>
          <a:off x="13652500" y="1327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162786</xdr:rowOff>
    </xdr:from>
    <xdr:ext cx="534377" cy="259045"/>
    <xdr:sp macro="" textlink="">
      <xdr:nvSpPr>
        <xdr:cNvPr id="630" name="テキスト ボックス 629"/>
        <xdr:cNvSpPr txBox="1"/>
      </xdr:nvSpPr>
      <xdr:spPr>
        <a:xfrm>
          <a:off x="13436111" y="1336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37,978</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27969</xdr:rowOff>
    </xdr:from>
    <xdr:to>
      <xdr:col>18</xdr:col>
      <xdr:colOff>492125</xdr:colOff>
      <xdr:row>77</xdr:row>
      <xdr:rowOff>129569</xdr:rowOff>
    </xdr:to>
    <xdr:sp macro="" textlink="">
      <xdr:nvSpPr>
        <xdr:cNvPr id="631" name="円/楕円 630"/>
        <xdr:cNvSpPr/>
      </xdr:nvSpPr>
      <xdr:spPr>
        <a:xfrm>
          <a:off x="12763500" y="1322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120696</xdr:rowOff>
    </xdr:from>
    <xdr:ext cx="534377" cy="259045"/>
    <xdr:sp macro="" textlink="">
      <xdr:nvSpPr>
        <xdr:cNvPr id="632" name="テキスト ボックス 631"/>
        <xdr:cNvSpPr txBox="1"/>
      </xdr:nvSpPr>
      <xdr:spPr>
        <a:xfrm>
          <a:off x="12547111" y="13322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42,397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3" name="正方形/長方形 63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4" name="正方形/長方形 63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5" name="正方形/長方形 63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6" name="正方形/長方形 63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7" name="正方形/長方形 63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8" name="正方形/長方形 63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9" name="正方形/長方形 63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101,871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0" name="正方形/長方形 63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1" name="テキスト ボックス 64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2" name="直線コネクタ 64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3" name="直線コネクタ 64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4" name="テキスト ボックス 64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5" name="直線コネクタ 64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6" name="テキスト ボックス 645"/>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7" name="直線コネクタ 64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8" name="テキスト ボックス 647"/>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9" name="直線コネクタ 64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0" name="テキスト ボックス 649"/>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160054</xdr:rowOff>
    </xdr:from>
    <xdr:to>
      <xdr:col>23</xdr:col>
      <xdr:colOff>516889</xdr:colOff>
      <xdr:row>98</xdr:row>
      <xdr:rowOff>137678</xdr:rowOff>
    </xdr:to>
    <xdr:cxnSp macro="">
      <xdr:nvCxnSpPr>
        <xdr:cNvPr id="654" name="直線コネクタ 653"/>
        <xdr:cNvCxnSpPr/>
      </xdr:nvCxnSpPr>
      <xdr:spPr>
        <a:xfrm flipV="1">
          <a:off x="16317595" y="15590554"/>
          <a:ext cx="1269" cy="1349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141505</xdr:rowOff>
    </xdr:from>
    <xdr:ext cx="378565" cy="259045"/>
    <xdr:sp macro="" textlink="">
      <xdr:nvSpPr>
        <xdr:cNvPr id="655" name="積立金最小値テキスト"/>
        <xdr:cNvSpPr txBox="1"/>
      </xdr:nvSpPr>
      <xdr:spPr>
        <a:xfrm>
          <a:off x="16370300" y="16943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442</a:t>
          </a:r>
          <a:endParaRPr kumimoji="1" lang="ja-JP" altLang="en-US" sz="1000" b="1">
            <a:latin typeface="ＭＳ Ｐゴシック"/>
          </a:endParaRPr>
        </a:p>
      </xdr:txBody>
    </xdr:sp>
    <xdr:clientData/>
  </xdr:oneCellAnchor>
  <xdr:twoCellAnchor>
    <xdr:from>
      <xdr:col>23</xdr:col>
      <xdr:colOff>428625</xdr:colOff>
      <xdr:row>98</xdr:row>
      <xdr:rowOff>137678</xdr:rowOff>
    </xdr:from>
    <xdr:to>
      <xdr:col>23</xdr:col>
      <xdr:colOff>606425</xdr:colOff>
      <xdr:row>98</xdr:row>
      <xdr:rowOff>137678</xdr:rowOff>
    </xdr:to>
    <xdr:cxnSp macro="">
      <xdr:nvCxnSpPr>
        <xdr:cNvPr id="656" name="直線コネクタ 655"/>
        <xdr:cNvCxnSpPr/>
      </xdr:nvCxnSpPr>
      <xdr:spPr>
        <a:xfrm>
          <a:off x="16230600" y="16939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106731</xdr:rowOff>
    </xdr:from>
    <xdr:ext cx="599010" cy="259045"/>
    <xdr:sp macro="" textlink="">
      <xdr:nvSpPr>
        <xdr:cNvPr id="657" name="積立金最大値テキスト"/>
        <xdr:cNvSpPr txBox="1"/>
      </xdr:nvSpPr>
      <xdr:spPr>
        <a:xfrm>
          <a:off x="16370300" y="1536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295,548</a:t>
          </a:r>
          <a:endParaRPr kumimoji="1" lang="ja-JP" altLang="en-US" sz="1000" b="1">
            <a:latin typeface="ＭＳ Ｐゴシック"/>
          </a:endParaRPr>
        </a:p>
      </xdr:txBody>
    </xdr:sp>
    <xdr:clientData/>
  </xdr:oneCellAnchor>
  <xdr:twoCellAnchor>
    <xdr:from>
      <xdr:col>23</xdr:col>
      <xdr:colOff>428625</xdr:colOff>
      <xdr:row>90</xdr:row>
      <xdr:rowOff>160054</xdr:rowOff>
    </xdr:from>
    <xdr:to>
      <xdr:col>23</xdr:col>
      <xdr:colOff>606425</xdr:colOff>
      <xdr:row>90</xdr:row>
      <xdr:rowOff>160054</xdr:rowOff>
    </xdr:to>
    <xdr:cxnSp macro="">
      <xdr:nvCxnSpPr>
        <xdr:cNvPr id="658" name="直線コネクタ 657"/>
        <xdr:cNvCxnSpPr/>
      </xdr:nvCxnSpPr>
      <xdr:spPr>
        <a:xfrm>
          <a:off x="16230600" y="1559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33483</xdr:rowOff>
    </xdr:from>
    <xdr:to>
      <xdr:col>23</xdr:col>
      <xdr:colOff>517525</xdr:colOff>
      <xdr:row>98</xdr:row>
      <xdr:rowOff>124887</xdr:rowOff>
    </xdr:to>
    <xdr:cxnSp macro="">
      <xdr:nvCxnSpPr>
        <xdr:cNvPr id="659" name="直線コネクタ 658"/>
        <xdr:cNvCxnSpPr/>
      </xdr:nvCxnSpPr>
      <xdr:spPr>
        <a:xfrm flipV="1">
          <a:off x="15481300" y="16835583"/>
          <a:ext cx="838200" cy="9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3053</xdr:rowOff>
    </xdr:from>
    <xdr:ext cx="534377" cy="259045"/>
    <xdr:sp macro="" textlink="">
      <xdr:nvSpPr>
        <xdr:cNvPr id="660" name="積立金平均値テキスト"/>
        <xdr:cNvSpPr txBox="1"/>
      </xdr:nvSpPr>
      <xdr:spPr>
        <a:xfrm>
          <a:off x="16370300" y="16805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14,058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24626</xdr:rowOff>
    </xdr:from>
    <xdr:to>
      <xdr:col>23</xdr:col>
      <xdr:colOff>568325</xdr:colOff>
      <xdr:row>98</xdr:row>
      <xdr:rowOff>126226</xdr:rowOff>
    </xdr:to>
    <xdr:sp macro="" textlink="">
      <xdr:nvSpPr>
        <xdr:cNvPr id="661" name="フローチャート : 判断 660"/>
        <xdr:cNvSpPr/>
      </xdr:nvSpPr>
      <xdr:spPr>
        <a:xfrm>
          <a:off x="162687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63709</xdr:rowOff>
    </xdr:from>
    <xdr:to>
      <xdr:col>22</xdr:col>
      <xdr:colOff>365125</xdr:colOff>
      <xdr:row>98</xdr:row>
      <xdr:rowOff>124887</xdr:rowOff>
    </xdr:to>
    <xdr:cxnSp macro="">
      <xdr:nvCxnSpPr>
        <xdr:cNvPr id="662" name="直線コネクタ 661"/>
        <xdr:cNvCxnSpPr/>
      </xdr:nvCxnSpPr>
      <xdr:spPr>
        <a:xfrm>
          <a:off x="14592300" y="16865809"/>
          <a:ext cx="889000" cy="6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119656</xdr:rowOff>
    </xdr:from>
    <xdr:to>
      <xdr:col>22</xdr:col>
      <xdr:colOff>415925</xdr:colOff>
      <xdr:row>98</xdr:row>
      <xdr:rowOff>49806</xdr:rowOff>
    </xdr:to>
    <xdr:sp macro="" textlink="">
      <xdr:nvSpPr>
        <xdr:cNvPr id="663" name="フローチャート : 判断 662"/>
        <xdr:cNvSpPr/>
      </xdr:nvSpPr>
      <xdr:spPr>
        <a:xfrm>
          <a:off x="15430500" y="1675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66333</xdr:rowOff>
    </xdr:from>
    <xdr:ext cx="534377" cy="259045"/>
    <xdr:sp macro="" textlink="">
      <xdr:nvSpPr>
        <xdr:cNvPr id="664" name="テキスト ボックス 663"/>
        <xdr:cNvSpPr txBox="1"/>
      </xdr:nvSpPr>
      <xdr:spPr>
        <a:xfrm>
          <a:off x="15214111" y="1652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165857</xdr:rowOff>
    </xdr:from>
    <xdr:to>
      <xdr:col>21</xdr:col>
      <xdr:colOff>161925</xdr:colOff>
      <xdr:row>98</xdr:row>
      <xdr:rowOff>63709</xdr:rowOff>
    </xdr:to>
    <xdr:cxnSp macro="">
      <xdr:nvCxnSpPr>
        <xdr:cNvPr id="665" name="直線コネクタ 664"/>
        <xdr:cNvCxnSpPr/>
      </xdr:nvCxnSpPr>
      <xdr:spPr>
        <a:xfrm>
          <a:off x="13703300" y="16796507"/>
          <a:ext cx="889000" cy="6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130364</xdr:rowOff>
    </xdr:from>
    <xdr:to>
      <xdr:col>21</xdr:col>
      <xdr:colOff>212725</xdr:colOff>
      <xdr:row>98</xdr:row>
      <xdr:rowOff>60514</xdr:rowOff>
    </xdr:to>
    <xdr:sp macro="" textlink="">
      <xdr:nvSpPr>
        <xdr:cNvPr id="666" name="フローチャート : 判断 665"/>
        <xdr:cNvSpPr/>
      </xdr:nvSpPr>
      <xdr:spPr>
        <a:xfrm>
          <a:off x="14541500" y="1676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77041</xdr:rowOff>
    </xdr:from>
    <xdr:ext cx="534377" cy="259045"/>
    <xdr:sp macro="" textlink="">
      <xdr:nvSpPr>
        <xdr:cNvPr id="667" name="テキスト ボックス 666"/>
        <xdr:cNvSpPr txBox="1"/>
      </xdr:nvSpPr>
      <xdr:spPr>
        <a:xfrm>
          <a:off x="14325111" y="1653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52068</xdr:rowOff>
    </xdr:from>
    <xdr:to>
      <xdr:col>19</xdr:col>
      <xdr:colOff>644525</xdr:colOff>
      <xdr:row>97</xdr:row>
      <xdr:rowOff>165857</xdr:rowOff>
    </xdr:to>
    <xdr:cxnSp macro="">
      <xdr:nvCxnSpPr>
        <xdr:cNvPr id="668" name="直線コネクタ 667"/>
        <xdr:cNvCxnSpPr/>
      </xdr:nvCxnSpPr>
      <xdr:spPr>
        <a:xfrm>
          <a:off x="12814300" y="16682718"/>
          <a:ext cx="889000" cy="1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5973</xdr:rowOff>
    </xdr:from>
    <xdr:to>
      <xdr:col>20</xdr:col>
      <xdr:colOff>9525</xdr:colOff>
      <xdr:row>97</xdr:row>
      <xdr:rowOff>107573</xdr:rowOff>
    </xdr:to>
    <xdr:sp macro="" textlink="">
      <xdr:nvSpPr>
        <xdr:cNvPr id="669" name="フローチャート : 判断 668"/>
        <xdr:cNvSpPr/>
      </xdr:nvSpPr>
      <xdr:spPr>
        <a:xfrm>
          <a:off x="13652500" y="1663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124100</xdr:rowOff>
    </xdr:from>
    <xdr:ext cx="534377" cy="259045"/>
    <xdr:sp macro="" textlink="">
      <xdr:nvSpPr>
        <xdr:cNvPr id="670" name="テキスト ボックス 669"/>
        <xdr:cNvSpPr txBox="1"/>
      </xdr:nvSpPr>
      <xdr:spPr>
        <a:xfrm>
          <a:off x="13436111" y="1641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139764</xdr:rowOff>
    </xdr:from>
    <xdr:to>
      <xdr:col>18</xdr:col>
      <xdr:colOff>492125</xdr:colOff>
      <xdr:row>98</xdr:row>
      <xdr:rowOff>69914</xdr:rowOff>
    </xdr:to>
    <xdr:sp macro="" textlink="">
      <xdr:nvSpPr>
        <xdr:cNvPr id="671" name="フローチャート : 判断 670"/>
        <xdr:cNvSpPr/>
      </xdr:nvSpPr>
      <xdr:spPr>
        <a:xfrm>
          <a:off x="12763500" y="16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61041</xdr:rowOff>
    </xdr:from>
    <xdr:ext cx="534377" cy="259045"/>
    <xdr:sp macro="" textlink="">
      <xdr:nvSpPr>
        <xdr:cNvPr id="672" name="テキスト ボックス 671"/>
        <xdr:cNvSpPr txBox="1"/>
      </xdr:nvSpPr>
      <xdr:spPr>
        <a:xfrm>
          <a:off x="12547111" y="1686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154133</xdr:rowOff>
    </xdr:from>
    <xdr:to>
      <xdr:col>23</xdr:col>
      <xdr:colOff>568325</xdr:colOff>
      <xdr:row>98</xdr:row>
      <xdr:rowOff>84283</xdr:rowOff>
    </xdr:to>
    <xdr:sp macro="" textlink="">
      <xdr:nvSpPr>
        <xdr:cNvPr id="678" name="円/楕円 677"/>
        <xdr:cNvSpPr/>
      </xdr:nvSpPr>
      <xdr:spPr>
        <a:xfrm>
          <a:off x="16268700" y="1678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113510</xdr:rowOff>
    </xdr:from>
    <xdr:ext cx="534377" cy="259045"/>
    <xdr:sp macro="" textlink="">
      <xdr:nvSpPr>
        <xdr:cNvPr id="679" name="積立金該当値テキスト"/>
        <xdr:cNvSpPr txBox="1"/>
      </xdr:nvSpPr>
      <xdr:spPr>
        <a:xfrm>
          <a:off x="16370300" y="1657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23,232</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74087</xdr:rowOff>
    </xdr:from>
    <xdr:to>
      <xdr:col>22</xdr:col>
      <xdr:colOff>415925</xdr:colOff>
      <xdr:row>99</xdr:row>
      <xdr:rowOff>4237</xdr:rowOff>
    </xdr:to>
    <xdr:sp macro="" textlink="">
      <xdr:nvSpPr>
        <xdr:cNvPr id="680" name="円/楕円 679"/>
        <xdr:cNvSpPr/>
      </xdr:nvSpPr>
      <xdr:spPr>
        <a:xfrm>
          <a:off x="15430500" y="1687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166814</xdr:rowOff>
    </xdr:from>
    <xdr:ext cx="469744" cy="259045"/>
    <xdr:sp macro="" textlink="">
      <xdr:nvSpPr>
        <xdr:cNvPr id="681" name="テキスト ボックス 680"/>
        <xdr:cNvSpPr txBox="1"/>
      </xdr:nvSpPr>
      <xdr:spPr>
        <a:xfrm>
          <a:off x="15246427" y="16968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3,240</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12909</xdr:rowOff>
    </xdr:from>
    <xdr:to>
      <xdr:col>21</xdr:col>
      <xdr:colOff>212725</xdr:colOff>
      <xdr:row>98</xdr:row>
      <xdr:rowOff>114509</xdr:rowOff>
    </xdr:to>
    <xdr:sp macro="" textlink="">
      <xdr:nvSpPr>
        <xdr:cNvPr id="682" name="円/楕円 681"/>
        <xdr:cNvSpPr/>
      </xdr:nvSpPr>
      <xdr:spPr>
        <a:xfrm>
          <a:off x="14541500" y="1681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105636</xdr:rowOff>
    </xdr:from>
    <xdr:ext cx="534377" cy="259045"/>
    <xdr:sp macro="" textlink="">
      <xdr:nvSpPr>
        <xdr:cNvPr id="683" name="テキスト ボックス 682"/>
        <xdr:cNvSpPr txBox="1"/>
      </xdr:nvSpPr>
      <xdr:spPr>
        <a:xfrm>
          <a:off x="14325111" y="1690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16,621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115057</xdr:rowOff>
    </xdr:from>
    <xdr:to>
      <xdr:col>20</xdr:col>
      <xdr:colOff>9525</xdr:colOff>
      <xdr:row>98</xdr:row>
      <xdr:rowOff>45207</xdr:rowOff>
    </xdr:to>
    <xdr:sp macro="" textlink="">
      <xdr:nvSpPr>
        <xdr:cNvPr id="684" name="円/楕円 683"/>
        <xdr:cNvSpPr/>
      </xdr:nvSpPr>
      <xdr:spPr>
        <a:xfrm>
          <a:off x="13652500" y="1674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36334</xdr:rowOff>
    </xdr:from>
    <xdr:ext cx="534377" cy="259045"/>
    <xdr:sp macro="" textlink="">
      <xdr:nvSpPr>
        <xdr:cNvPr id="685" name="テキスト ボックス 684"/>
        <xdr:cNvSpPr txBox="1"/>
      </xdr:nvSpPr>
      <xdr:spPr>
        <a:xfrm>
          <a:off x="13436111" y="1683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31,779</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1268</xdr:rowOff>
    </xdr:from>
    <xdr:to>
      <xdr:col>18</xdr:col>
      <xdr:colOff>492125</xdr:colOff>
      <xdr:row>97</xdr:row>
      <xdr:rowOff>102868</xdr:rowOff>
    </xdr:to>
    <xdr:sp macro="" textlink="">
      <xdr:nvSpPr>
        <xdr:cNvPr id="686" name="円/楕円 685"/>
        <xdr:cNvSpPr/>
      </xdr:nvSpPr>
      <xdr:spPr>
        <a:xfrm>
          <a:off x="12763500" y="1663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119395</xdr:rowOff>
    </xdr:from>
    <xdr:ext cx="534377" cy="259045"/>
    <xdr:sp macro="" textlink="">
      <xdr:nvSpPr>
        <xdr:cNvPr id="687" name="テキスト ボックス 686"/>
        <xdr:cNvSpPr txBox="1"/>
      </xdr:nvSpPr>
      <xdr:spPr>
        <a:xfrm>
          <a:off x="12547111" y="1640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56,667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6,324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8" name="直線コネクタ 69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99" name="テキスト ボックス 69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0" name="直線コネクタ 69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1" name="テキスト ボックス 70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2" name="直線コネクタ 70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3" name="テキスト ボックス 70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4" name="直線コネクタ 70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5" name="テキスト ボックス 70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7" name="テキスト ボックス 70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54478</xdr:rowOff>
    </xdr:from>
    <xdr:to>
      <xdr:col>32</xdr:col>
      <xdr:colOff>186689</xdr:colOff>
      <xdr:row>38</xdr:row>
      <xdr:rowOff>139700</xdr:rowOff>
    </xdr:to>
    <xdr:cxnSp macro="">
      <xdr:nvCxnSpPr>
        <xdr:cNvPr id="709" name="直線コネクタ 708"/>
        <xdr:cNvCxnSpPr/>
      </xdr:nvCxnSpPr>
      <xdr:spPr>
        <a:xfrm flipV="1">
          <a:off x="22159595" y="5540878"/>
          <a:ext cx="1269" cy="1113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0"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1" name="直線コネクタ 71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1155</xdr:rowOff>
    </xdr:from>
    <xdr:ext cx="534377" cy="259045"/>
    <xdr:sp macro="" textlink="">
      <xdr:nvSpPr>
        <xdr:cNvPr id="712" name="投資及び出資金最大値テキスト"/>
        <xdr:cNvSpPr txBox="1"/>
      </xdr:nvSpPr>
      <xdr:spPr>
        <a:xfrm>
          <a:off x="22212300" y="5316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24,364</a:t>
          </a:r>
          <a:endParaRPr kumimoji="1" lang="ja-JP" altLang="en-US" sz="1000" b="1">
            <a:latin typeface="ＭＳ Ｐゴシック"/>
          </a:endParaRPr>
        </a:p>
      </xdr:txBody>
    </xdr:sp>
    <xdr:clientData/>
  </xdr:oneCellAnchor>
  <xdr:twoCellAnchor>
    <xdr:from>
      <xdr:col>32</xdr:col>
      <xdr:colOff>98425</xdr:colOff>
      <xdr:row>32</xdr:row>
      <xdr:rowOff>54478</xdr:rowOff>
    </xdr:from>
    <xdr:to>
      <xdr:col>32</xdr:col>
      <xdr:colOff>276225</xdr:colOff>
      <xdr:row>32</xdr:row>
      <xdr:rowOff>54478</xdr:rowOff>
    </xdr:to>
    <xdr:cxnSp macro="">
      <xdr:nvCxnSpPr>
        <xdr:cNvPr id="713" name="直線コネクタ 712"/>
        <xdr:cNvCxnSpPr/>
      </xdr:nvCxnSpPr>
      <xdr:spPr>
        <a:xfrm>
          <a:off x="22072600" y="554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35</xdr:row>
      <xdr:rowOff>43048</xdr:rowOff>
    </xdr:from>
    <xdr:to>
      <xdr:col>32</xdr:col>
      <xdr:colOff>187325</xdr:colOff>
      <xdr:row>35</xdr:row>
      <xdr:rowOff>49540</xdr:rowOff>
    </xdr:to>
    <xdr:cxnSp macro="">
      <xdr:nvCxnSpPr>
        <xdr:cNvPr id="714" name="直線コネクタ 713"/>
        <xdr:cNvCxnSpPr/>
      </xdr:nvCxnSpPr>
      <xdr:spPr>
        <a:xfrm>
          <a:off x="21323300" y="6043798"/>
          <a:ext cx="8382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140250</xdr:rowOff>
    </xdr:from>
    <xdr:ext cx="469744" cy="259045"/>
    <xdr:sp macro="" textlink="">
      <xdr:nvSpPr>
        <xdr:cNvPr id="715" name="投資及び出資金平均値テキスト"/>
        <xdr:cNvSpPr txBox="1"/>
      </xdr:nvSpPr>
      <xdr:spPr>
        <a:xfrm>
          <a:off x="22212300" y="6483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2,155</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161823</xdr:rowOff>
    </xdr:from>
    <xdr:to>
      <xdr:col>32</xdr:col>
      <xdr:colOff>238125</xdr:colOff>
      <xdr:row>38</xdr:row>
      <xdr:rowOff>91973</xdr:rowOff>
    </xdr:to>
    <xdr:sp macro="" textlink="">
      <xdr:nvSpPr>
        <xdr:cNvPr id="716" name="フローチャート : 判断 715"/>
        <xdr:cNvSpPr/>
      </xdr:nvSpPr>
      <xdr:spPr>
        <a:xfrm>
          <a:off x="221107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34</xdr:row>
      <xdr:rowOff>13787</xdr:rowOff>
    </xdr:from>
    <xdr:to>
      <xdr:col>31</xdr:col>
      <xdr:colOff>34925</xdr:colOff>
      <xdr:row>35</xdr:row>
      <xdr:rowOff>43048</xdr:rowOff>
    </xdr:to>
    <xdr:cxnSp macro="">
      <xdr:nvCxnSpPr>
        <xdr:cNvPr id="717" name="直線コネクタ 716"/>
        <xdr:cNvCxnSpPr/>
      </xdr:nvCxnSpPr>
      <xdr:spPr>
        <a:xfrm>
          <a:off x="20434300" y="5843087"/>
          <a:ext cx="889000" cy="20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8" name="フローチャート : 判断 717"/>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101343</xdr:rowOff>
    </xdr:from>
    <xdr:ext cx="469744" cy="259045"/>
    <xdr:sp macro="" textlink="">
      <xdr:nvSpPr>
        <xdr:cNvPr id="719" name="テキスト ボックス 718"/>
        <xdr:cNvSpPr txBox="1"/>
      </xdr:nvSpPr>
      <xdr:spPr>
        <a:xfrm>
          <a:off x="21088427" y="661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34</xdr:row>
      <xdr:rowOff>13787</xdr:rowOff>
    </xdr:from>
    <xdr:to>
      <xdr:col>29</xdr:col>
      <xdr:colOff>517525</xdr:colOff>
      <xdr:row>34</xdr:row>
      <xdr:rowOff>54615</xdr:rowOff>
    </xdr:to>
    <xdr:cxnSp macro="">
      <xdr:nvCxnSpPr>
        <xdr:cNvPr id="720" name="直線コネクタ 719"/>
        <xdr:cNvCxnSpPr/>
      </xdr:nvCxnSpPr>
      <xdr:spPr>
        <a:xfrm flipV="1">
          <a:off x="19545300" y="5843087"/>
          <a:ext cx="889000" cy="4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1" name="フローチャート : 判断 720"/>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110076</xdr:rowOff>
    </xdr:from>
    <xdr:ext cx="469744" cy="259045"/>
    <xdr:sp macro="" textlink="">
      <xdr:nvSpPr>
        <xdr:cNvPr id="722" name="テキスト ボックス 721"/>
        <xdr:cNvSpPr txBox="1"/>
      </xdr:nvSpPr>
      <xdr:spPr>
        <a:xfrm>
          <a:off x="20199427" y="662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34</xdr:row>
      <xdr:rowOff>54615</xdr:rowOff>
    </xdr:from>
    <xdr:to>
      <xdr:col>28</xdr:col>
      <xdr:colOff>314325</xdr:colOff>
      <xdr:row>34</xdr:row>
      <xdr:rowOff>98095</xdr:rowOff>
    </xdr:to>
    <xdr:cxnSp macro="">
      <xdr:nvCxnSpPr>
        <xdr:cNvPr id="723" name="直線コネクタ 722"/>
        <xdr:cNvCxnSpPr/>
      </xdr:nvCxnSpPr>
      <xdr:spPr>
        <a:xfrm flipV="1">
          <a:off x="18656300" y="5883915"/>
          <a:ext cx="889000" cy="4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4" name="フローチャート : 判断 723"/>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111538</xdr:rowOff>
    </xdr:from>
    <xdr:ext cx="469744" cy="259045"/>
    <xdr:sp macro="" textlink="">
      <xdr:nvSpPr>
        <xdr:cNvPr id="725" name="テキスト ボックス 724"/>
        <xdr:cNvSpPr txBox="1"/>
      </xdr:nvSpPr>
      <xdr:spPr>
        <a:xfrm>
          <a:off x="19310427" y="662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6" name="フローチャート : 判断 725"/>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112453</xdr:rowOff>
    </xdr:from>
    <xdr:ext cx="469744" cy="259045"/>
    <xdr:sp macro="" textlink="">
      <xdr:nvSpPr>
        <xdr:cNvPr id="727" name="テキスト ボックス 726"/>
        <xdr:cNvSpPr txBox="1"/>
      </xdr:nvSpPr>
      <xdr:spPr>
        <a:xfrm>
          <a:off x="18421427" y="662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34</xdr:row>
      <xdr:rowOff>170190</xdr:rowOff>
    </xdr:from>
    <xdr:to>
      <xdr:col>32</xdr:col>
      <xdr:colOff>238125</xdr:colOff>
      <xdr:row>35</xdr:row>
      <xdr:rowOff>100340</xdr:rowOff>
    </xdr:to>
    <xdr:sp macro="" textlink="">
      <xdr:nvSpPr>
        <xdr:cNvPr id="733" name="円/楕円 732"/>
        <xdr:cNvSpPr/>
      </xdr:nvSpPr>
      <xdr:spPr>
        <a:xfrm>
          <a:off x="22110700" y="5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34</xdr:row>
      <xdr:rowOff>21617</xdr:rowOff>
    </xdr:from>
    <xdr:ext cx="534377" cy="259045"/>
    <xdr:sp macro="" textlink="">
      <xdr:nvSpPr>
        <xdr:cNvPr id="734" name="投資及び出資金該当値テキスト"/>
        <xdr:cNvSpPr txBox="1"/>
      </xdr:nvSpPr>
      <xdr:spPr>
        <a:xfrm>
          <a:off x="22212300" y="58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13,222</a:t>
          </a:r>
          <a:endParaRPr kumimoji="1" lang="ja-JP" altLang="en-US" sz="1000" b="1">
            <a:solidFill>
              <a:srgbClr val="FF0000"/>
            </a:solidFill>
            <a:latin typeface="ＭＳ Ｐゴシック"/>
          </a:endParaRPr>
        </a:p>
      </xdr:txBody>
    </xdr:sp>
    <xdr:clientData/>
  </xdr:oneCellAnchor>
  <xdr:twoCellAnchor>
    <xdr:from>
      <xdr:col>30</xdr:col>
      <xdr:colOff>669925</xdr:colOff>
      <xdr:row>34</xdr:row>
      <xdr:rowOff>163698</xdr:rowOff>
    </xdr:from>
    <xdr:to>
      <xdr:col>31</xdr:col>
      <xdr:colOff>85725</xdr:colOff>
      <xdr:row>35</xdr:row>
      <xdr:rowOff>93848</xdr:rowOff>
    </xdr:to>
    <xdr:sp macro="" textlink="">
      <xdr:nvSpPr>
        <xdr:cNvPr id="735" name="円/楕円 734"/>
        <xdr:cNvSpPr/>
      </xdr:nvSpPr>
      <xdr:spPr>
        <a:xfrm>
          <a:off x="21272500" y="599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33</xdr:row>
      <xdr:rowOff>110375</xdr:rowOff>
    </xdr:from>
    <xdr:ext cx="534377" cy="259045"/>
    <xdr:sp macro="" textlink="">
      <xdr:nvSpPr>
        <xdr:cNvPr id="736" name="テキスト ボックス 735"/>
        <xdr:cNvSpPr txBox="1"/>
      </xdr:nvSpPr>
      <xdr:spPr>
        <a:xfrm>
          <a:off x="21056111" y="576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13,364</a:t>
          </a:r>
          <a:endParaRPr kumimoji="1" lang="ja-JP" altLang="en-US" sz="1000" b="1">
            <a:solidFill>
              <a:srgbClr val="FF0000"/>
            </a:solidFill>
            <a:latin typeface="ＭＳ Ｐゴシック"/>
          </a:endParaRPr>
        </a:p>
      </xdr:txBody>
    </xdr:sp>
    <xdr:clientData/>
  </xdr:oneCellAnchor>
  <xdr:twoCellAnchor>
    <xdr:from>
      <xdr:col>29</xdr:col>
      <xdr:colOff>466725</xdr:colOff>
      <xdr:row>33</xdr:row>
      <xdr:rowOff>134437</xdr:rowOff>
    </xdr:from>
    <xdr:to>
      <xdr:col>29</xdr:col>
      <xdr:colOff>568325</xdr:colOff>
      <xdr:row>34</xdr:row>
      <xdr:rowOff>64587</xdr:rowOff>
    </xdr:to>
    <xdr:sp macro="" textlink="">
      <xdr:nvSpPr>
        <xdr:cNvPr id="737" name="円/楕円 736"/>
        <xdr:cNvSpPr/>
      </xdr:nvSpPr>
      <xdr:spPr>
        <a:xfrm>
          <a:off x="20383500" y="579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32</xdr:row>
      <xdr:rowOff>81114</xdr:rowOff>
    </xdr:from>
    <xdr:ext cx="534377" cy="259045"/>
    <xdr:sp macro="" textlink="">
      <xdr:nvSpPr>
        <xdr:cNvPr id="738" name="テキスト ボックス 737"/>
        <xdr:cNvSpPr txBox="1"/>
      </xdr:nvSpPr>
      <xdr:spPr>
        <a:xfrm>
          <a:off x="20167111" y="556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17,754</a:t>
          </a:r>
          <a:endParaRPr kumimoji="1" lang="ja-JP" altLang="en-US" sz="1000" b="1">
            <a:solidFill>
              <a:srgbClr val="FF0000"/>
            </a:solidFill>
            <a:latin typeface="ＭＳ Ｐゴシック"/>
          </a:endParaRPr>
        </a:p>
      </xdr:txBody>
    </xdr:sp>
    <xdr:clientData/>
  </xdr:oneCellAnchor>
  <xdr:twoCellAnchor>
    <xdr:from>
      <xdr:col>28</xdr:col>
      <xdr:colOff>263525</xdr:colOff>
      <xdr:row>34</xdr:row>
      <xdr:rowOff>3815</xdr:rowOff>
    </xdr:from>
    <xdr:to>
      <xdr:col>28</xdr:col>
      <xdr:colOff>365125</xdr:colOff>
      <xdr:row>34</xdr:row>
      <xdr:rowOff>105415</xdr:rowOff>
    </xdr:to>
    <xdr:sp macro="" textlink="">
      <xdr:nvSpPr>
        <xdr:cNvPr id="739" name="円/楕円 738"/>
        <xdr:cNvSpPr/>
      </xdr:nvSpPr>
      <xdr:spPr>
        <a:xfrm>
          <a:off x="19494500" y="583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32</xdr:row>
      <xdr:rowOff>121942</xdr:rowOff>
    </xdr:from>
    <xdr:ext cx="534377" cy="259045"/>
    <xdr:sp macro="" textlink="">
      <xdr:nvSpPr>
        <xdr:cNvPr id="740" name="テキスト ボックス 739"/>
        <xdr:cNvSpPr txBox="1"/>
      </xdr:nvSpPr>
      <xdr:spPr>
        <a:xfrm>
          <a:off x="19278111" y="560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16,861</a:t>
          </a:r>
          <a:endParaRPr kumimoji="1" lang="ja-JP" altLang="en-US" sz="1000" b="1">
            <a:solidFill>
              <a:srgbClr val="FF0000"/>
            </a:solidFill>
            <a:latin typeface="ＭＳ Ｐゴシック"/>
          </a:endParaRPr>
        </a:p>
      </xdr:txBody>
    </xdr:sp>
    <xdr:clientData/>
  </xdr:oneCellAnchor>
  <xdr:twoCellAnchor>
    <xdr:from>
      <xdr:col>27</xdr:col>
      <xdr:colOff>60325</xdr:colOff>
      <xdr:row>34</xdr:row>
      <xdr:rowOff>47295</xdr:rowOff>
    </xdr:from>
    <xdr:to>
      <xdr:col>27</xdr:col>
      <xdr:colOff>161925</xdr:colOff>
      <xdr:row>34</xdr:row>
      <xdr:rowOff>148895</xdr:rowOff>
    </xdr:to>
    <xdr:sp macro="" textlink="">
      <xdr:nvSpPr>
        <xdr:cNvPr id="741" name="円/楕円 740"/>
        <xdr:cNvSpPr/>
      </xdr:nvSpPr>
      <xdr:spPr>
        <a:xfrm>
          <a:off x="18605500" y="587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32</xdr:row>
      <xdr:rowOff>165422</xdr:rowOff>
    </xdr:from>
    <xdr:ext cx="534377" cy="259045"/>
    <xdr:sp macro="" textlink="">
      <xdr:nvSpPr>
        <xdr:cNvPr id="742" name="テキスト ボックス 741"/>
        <xdr:cNvSpPr txBox="1"/>
      </xdr:nvSpPr>
      <xdr:spPr>
        <a:xfrm>
          <a:off x="18389111" y="565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15,910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11,821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3" name="直線コネクタ 75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4" name="テキスト ボックス 75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5" name="直線コネクタ 75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6" name="テキスト ボックス 75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7" name="直線コネクタ 75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8" name="テキスト ボックス 75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9" name="直線コネクタ 75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0" name="テキスト ボックス 75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1" name="直線コネクタ 76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2" name="テキスト ボックス 76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4" name="テキスト ボックス 76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109182</xdr:rowOff>
    </xdr:from>
    <xdr:to>
      <xdr:col>32</xdr:col>
      <xdr:colOff>186689</xdr:colOff>
      <xdr:row>59</xdr:row>
      <xdr:rowOff>44450</xdr:rowOff>
    </xdr:to>
    <xdr:cxnSp macro="">
      <xdr:nvCxnSpPr>
        <xdr:cNvPr id="766" name="直線コネクタ 765"/>
        <xdr:cNvCxnSpPr/>
      </xdr:nvCxnSpPr>
      <xdr:spPr>
        <a:xfrm flipV="1">
          <a:off x="22159595" y="8853132"/>
          <a:ext cx="1269" cy="1306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8" name="直線コネクタ 76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55859</xdr:rowOff>
    </xdr:from>
    <xdr:ext cx="534377" cy="259045"/>
    <xdr:sp macro="" textlink="">
      <xdr:nvSpPr>
        <xdr:cNvPr id="769" name="貸付金最大値テキスト"/>
        <xdr:cNvSpPr txBox="1"/>
      </xdr:nvSpPr>
      <xdr:spPr>
        <a:xfrm>
          <a:off x="22212300" y="862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34,301</a:t>
          </a:r>
          <a:endParaRPr kumimoji="1" lang="ja-JP" altLang="en-US" sz="1000" b="1">
            <a:latin typeface="ＭＳ Ｐゴシック"/>
          </a:endParaRPr>
        </a:p>
      </xdr:txBody>
    </xdr:sp>
    <xdr:clientData/>
  </xdr:oneCellAnchor>
  <xdr:twoCellAnchor>
    <xdr:from>
      <xdr:col>32</xdr:col>
      <xdr:colOff>98425</xdr:colOff>
      <xdr:row>51</xdr:row>
      <xdr:rowOff>109182</xdr:rowOff>
    </xdr:from>
    <xdr:to>
      <xdr:col>32</xdr:col>
      <xdr:colOff>276225</xdr:colOff>
      <xdr:row>51</xdr:row>
      <xdr:rowOff>109182</xdr:rowOff>
    </xdr:to>
    <xdr:cxnSp macro="">
      <xdr:nvCxnSpPr>
        <xdr:cNvPr id="770" name="直線コネクタ 769"/>
        <xdr:cNvCxnSpPr/>
      </xdr:nvCxnSpPr>
      <xdr:spPr>
        <a:xfrm>
          <a:off x="22072600" y="885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118440</xdr:rowOff>
    </xdr:from>
    <xdr:to>
      <xdr:col>32</xdr:col>
      <xdr:colOff>187325</xdr:colOff>
      <xdr:row>57</xdr:row>
      <xdr:rowOff>121145</xdr:rowOff>
    </xdr:to>
    <xdr:cxnSp macro="">
      <xdr:nvCxnSpPr>
        <xdr:cNvPr id="771" name="直線コネクタ 770"/>
        <xdr:cNvCxnSpPr/>
      </xdr:nvCxnSpPr>
      <xdr:spPr>
        <a:xfrm flipV="1">
          <a:off x="21323300" y="9891090"/>
          <a:ext cx="8382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50372</xdr:rowOff>
    </xdr:from>
    <xdr:ext cx="469744" cy="259045"/>
    <xdr:sp macro="" textlink="">
      <xdr:nvSpPr>
        <xdr:cNvPr id="772" name="貸付金平均値テキスト"/>
        <xdr:cNvSpPr txBox="1"/>
      </xdr:nvSpPr>
      <xdr:spPr>
        <a:xfrm>
          <a:off x="22212300" y="9823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6,945</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71945</xdr:rowOff>
    </xdr:from>
    <xdr:to>
      <xdr:col>32</xdr:col>
      <xdr:colOff>238125</xdr:colOff>
      <xdr:row>58</xdr:row>
      <xdr:rowOff>2095</xdr:rowOff>
    </xdr:to>
    <xdr:sp macro="" textlink="">
      <xdr:nvSpPr>
        <xdr:cNvPr id="773" name="フローチャート : 判断 772"/>
        <xdr:cNvSpPr/>
      </xdr:nvSpPr>
      <xdr:spPr>
        <a:xfrm>
          <a:off x="22110700" y="98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118326</xdr:rowOff>
    </xdr:from>
    <xdr:to>
      <xdr:col>31</xdr:col>
      <xdr:colOff>34925</xdr:colOff>
      <xdr:row>57</xdr:row>
      <xdr:rowOff>121145</xdr:rowOff>
    </xdr:to>
    <xdr:cxnSp macro="">
      <xdr:nvCxnSpPr>
        <xdr:cNvPr id="774" name="直線コネクタ 773"/>
        <xdr:cNvCxnSpPr/>
      </xdr:nvCxnSpPr>
      <xdr:spPr>
        <a:xfrm>
          <a:off x="20434300" y="9890976"/>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73889</xdr:rowOff>
    </xdr:from>
    <xdr:to>
      <xdr:col>31</xdr:col>
      <xdr:colOff>85725</xdr:colOff>
      <xdr:row>58</xdr:row>
      <xdr:rowOff>4039</xdr:rowOff>
    </xdr:to>
    <xdr:sp macro="" textlink="">
      <xdr:nvSpPr>
        <xdr:cNvPr id="775" name="フローチャート : 判断 774"/>
        <xdr:cNvSpPr/>
      </xdr:nvSpPr>
      <xdr:spPr>
        <a:xfrm>
          <a:off x="21272500" y="984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166616</xdr:rowOff>
    </xdr:from>
    <xdr:ext cx="469744" cy="259045"/>
    <xdr:sp macro="" textlink="">
      <xdr:nvSpPr>
        <xdr:cNvPr id="776" name="テキスト ボックス 775"/>
        <xdr:cNvSpPr txBox="1"/>
      </xdr:nvSpPr>
      <xdr:spPr>
        <a:xfrm>
          <a:off x="21088427" y="993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113335</xdr:rowOff>
    </xdr:from>
    <xdr:to>
      <xdr:col>29</xdr:col>
      <xdr:colOff>517525</xdr:colOff>
      <xdr:row>57</xdr:row>
      <xdr:rowOff>118326</xdr:rowOff>
    </xdr:to>
    <xdr:cxnSp macro="">
      <xdr:nvCxnSpPr>
        <xdr:cNvPr id="777" name="直線コネクタ 776"/>
        <xdr:cNvCxnSpPr/>
      </xdr:nvCxnSpPr>
      <xdr:spPr>
        <a:xfrm>
          <a:off x="19545300" y="9885985"/>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61582</xdr:rowOff>
    </xdr:from>
    <xdr:to>
      <xdr:col>29</xdr:col>
      <xdr:colOff>568325</xdr:colOff>
      <xdr:row>57</xdr:row>
      <xdr:rowOff>163182</xdr:rowOff>
    </xdr:to>
    <xdr:sp macro="" textlink="">
      <xdr:nvSpPr>
        <xdr:cNvPr id="778" name="フローチャート : 判断 777"/>
        <xdr:cNvSpPr/>
      </xdr:nvSpPr>
      <xdr:spPr>
        <a:xfrm>
          <a:off x="20383500" y="983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8259</xdr:rowOff>
    </xdr:from>
    <xdr:ext cx="469744" cy="259045"/>
    <xdr:sp macro="" textlink="">
      <xdr:nvSpPr>
        <xdr:cNvPr id="779" name="テキスト ボックス 778"/>
        <xdr:cNvSpPr txBox="1"/>
      </xdr:nvSpPr>
      <xdr:spPr>
        <a:xfrm>
          <a:off x="20199427" y="960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83121</xdr:rowOff>
    </xdr:from>
    <xdr:to>
      <xdr:col>28</xdr:col>
      <xdr:colOff>314325</xdr:colOff>
      <xdr:row>57</xdr:row>
      <xdr:rowOff>113335</xdr:rowOff>
    </xdr:to>
    <xdr:cxnSp macro="">
      <xdr:nvCxnSpPr>
        <xdr:cNvPr id="780" name="直線コネクタ 779"/>
        <xdr:cNvCxnSpPr/>
      </xdr:nvCxnSpPr>
      <xdr:spPr>
        <a:xfrm>
          <a:off x="18656300" y="9855771"/>
          <a:ext cx="889000" cy="3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57620</xdr:rowOff>
    </xdr:from>
    <xdr:to>
      <xdr:col>28</xdr:col>
      <xdr:colOff>365125</xdr:colOff>
      <xdr:row>57</xdr:row>
      <xdr:rowOff>159220</xdr:rowOff>
    </xdr:to>
    <xdr:sp macro="" textlink="">
      <xdr:nvSpPr>
        <xdr:cNvPr id="781" name="フローチャート : 判断 780"/>
        <xdr:cNvSpPr/>
      </xdr:nvSpPr>
      <xdr:spPr>
        <a:xfrm>
          <a:off x="19494500" y="983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4297</xdr:rowOff>
    </xdr:from>
    <xdr:ext cx="469744" cy="259045"/>
    <xdr:sp macro="" textlink="">
      <xdr:nvSpPr>
        <xdr:cNvPr id="782" name="テキスト ボックス 781"/>
        <xdr:cNvSpPr txBox="1"/>
      </xdr:nvSpPr>
      <xdr:spPr>
        <a:xfrm>
          <a:off x="19310427" y="960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43028</xdr:rowOff>
    </xdr:from>
    <xdr:to>
      <xdr:col>27</xdr:col>
      <xdr:colOff>161925</xdr:colOff>
      <xdr:row>57</xdr:row>
      <xdr:rowOff>144628</xdr:rowOff>
    </xdr:to>
    <xdr:sp macro="" textlink="">
      <xdr:nvSpPr>
        <xdr:cNvPr id="783" name="フローチャート : 判断 782"/>
        <xdr:cNvSpPr/>
      </xdr:nvSpPr>
      <xdr:spPr>
        <a:xfrm>
          <a:off x="18605500" y="9815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135755</xdr:rowOff>
    </xdr:from>
    <xdr:ext cx="469744" cy="259045"/>
    <xdr:sp macro="" textlink="">
      <xdr:nvSpPr>
        <xdr:cNvPr id="784" name="テキスト ボックス 783"/>
        <xdr:cNvSpPr txBox="1"/>
      </xdr:nvSpPr>
      <xdr:spPr>
        <a:xfrm>
          <a:off x="18421427" y="9908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57</xdr:row>
      <xdr:rowOff>67640</xdr:rowOff>
    </xdr:from>
    <xdr:to>
      <xdr:col>32</xdr:col>
      <xdr:colOff>238125</xdr:colOff>
      <xdr:row>57</xdr:row>
      <xdr:rowOff>169240</xdr:rowOff>
    </xdr:to>
    <xdr:sp macro="" textlink="">
      <xdr:nvSpPr>
        <xdr:cNvPr id="790" name="円/楕円 789"/>
        <xdr:cNvSpPr/>
      </xdr:nvSpPr>
      <xdr:spPr>
        <a:xfrm>
          <a:off x="22110700" y="98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90517</xdr:rowOff>
    </xdr:from>
    <xdr:ext cx="469744" cy="259045"/>
    <xdr:sp macro="" textlink="">
      <xdr:nvSpPr>
        <xdr:cNvPr id="791" name="貸付金該当値テキスト"/>
        <xdr:cNvSpPr txBox="1"/>
      </xdr:nvSpPr>
      <xdr:spPr>
        <a:xfrm>
          <a:off x="22212300" y="969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7,058</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70345</xdr:rowOff>
    </xdr:from>
    <xdr:to>
      <xdr:col>31</xdr:col>
      <xdr:colOff>85725</xdr:colOff>
      <xdr:row>58</xdr:row>
      <xdr:rowOff>495</xdr:rowOff>
    </xdr:to>
    <xdr:sp macro="" textlink="">
      <xdr:nvSpPr>
        <xdr:cNvPr id="792" name="円/楕円 791"/>
        <xdr:cNvSpPr/>
      </xdr:nvSpPr>
      <xdr:spPr>
        <a:xfrm>
          <a:off x="21272500" y="984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17022</xdr:rowOff>
    </xdr:from>
    <xdr:ext cx="469744" cy="259045"/>
    <xdr:sp macro="" textlink="">
      <xdr:nvSpPr>
        <xdr:cNvPr id="793" name="テキスト ボックス 792"/>
        <xdr:cNvSpPr txBox="1"/>
      </xdr:nvSpPr>
      <xdr:spPr>
        <a:xfrm>
          <a:off x="21088427" y="9618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6,987</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67526</xdr:rowOff>
    </xdr:from>
    <xdr:to>
      <xdr:col>29</xdr:col>
      <xdr:colOff>568325</xdr:colOff>
      <xdr:row>57</xdr:row>
      <xdr:rowOff>169126</xdr:rowOff>
    </xdr:to>
    <xdr:sp macro="" textlink="">
      <xdr:nvSpPr>
        <xdr:cNvPr id="794" name="円/楕円 793"/>
        <xdr:cNvSpPr/>
      </xdr:nvSpPr>
      <xdr:spPr>
        <a:xfrm>
          <a:off x="20383500" y="984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160253</xdr:rowOff>
    </xdr:from>
    <xdr:ext cx="469744" cy="259045"/>
    <xdr:sp macro="" textlink="">
      <xdr:nvSpPr>
        <xdr:cNvPr id="795" name="テキスト ボックス 794"/>
        <xdr:cNvSpPr txBox="1"/>
      </xdr:nvSpPr>
      <xdr:spPr>
        <a:xfrm>
          <a:off x="20199427" y="993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7,061</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62535</xdr:rowOff>
    </xdr:from>
    <xdr:to>
      <xdr:col>28</xdr:col>
      <xdr:colOff>365125</xdr:colOff>
      <xdr:row>57</xdr:row>
      <xdr:rowOff>164135</xdr:rowOff>
    </xdr:to>
    <xdr:sp macro="" textlink="">
      <xdr:nvSpPr>
        <xdr:cNvPr id="796" name="円/楕円 795"/>
        <xdr:cNvSpPr/>
      </xdr:nvSpPr>
      <xdr:spPr>
        <a:xfrm>
          <a:off x="19494500" y="98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155262</xdr:rowOff>
    </xdr:from>
    <xdr:ext cx="469744" cy="259045"/>
    <xdr:sp macro="" textlink="">
      <xdr:nvSpPr>
        <xdr:cNvPr id="797" name="テキスト ボックス 796"/>
        <xdr:cNvSpPr txBox="1"/>
      </xdr:nvSpPr>
      <xdr:spPr>
        <a:xfrm>
          <a:off x="19310427" y="992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7,192</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32321</xdr:rowOff>
    </xdr:from>
    <xdr:to>
      <xdr:col>27</xdr:col>
      <xdr:colOff>161925</xdr:colOff>
      <xdr:row>57</xdr:row>
      <xdr:rowOff>133921</xdr:rowOff>
    </xdr:to>
    <xdr:sp macro="" textlink="">
      <xdr:nvSpPr>
        <xdr:cNvPr id="798" name="円/楕円 797"/>
        <xdr:cNvSpPr/>
      </xdr:nvSpPr>
      <xdr:spPr>
        <a:xfrm>
          <a:off x="18605500" y="980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150448</xdr:rowOff>
    </xdr:from>
    <xdr:ext cx="469744" cy="259045"/>
    <xdr:sp macro="" textlink="">
      <xdr:nvSpPr>
        <xdr:cNvPr id="799" name="テキスト ボックス 798"/>
        <xdr:cNvSpPr txBox="1"/>
      </xdr:nvSpPr>
      <xdr:spPr>
        <a:xfrm>
          <a:off x="18421427" y="9580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7,985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56/67</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54,156</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8" name="テキスト ボックス 80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9" name="直線コネクタ 80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98879</xdr:rowOff>
    </xdr:from>
    <xdr:to>
      <xdr:col>33</xdr:col>
      <xdr:colOff>314325</xdr:colOff>
      <xdr:row>79</xdr:row>
      <xdr:rowOff>98879</xdr:rowOff>
    </xdr:to>
    <xdr:cxnSp macro="">
      <xdr:nvCxnSpPr>
        <xdr:cNvPr id="810" name="直線コネクタ 80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128106</xdr:rowOff>
    </xdr:from>
    <xdr:ext cx="248786" cy="259045"/>
    <xdr:sp macro="" textlink="">
      <xdr:nvSpPr>
        <xdr:cNvPr id="811" name="テキスト ボックス 810"/>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12" name="直線コネクタ 81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13" name="テキスト ボックス 81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14" name="直線コネクタ 81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15" name="テキスト ボックス 81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16" name="直線コネクタ 81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17" name="テキスト ボックス 81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18" name="直線コネクタ 81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19" name="テキスト ボックス 818"/>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20" name="直線コネクタ 81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21" name="テキスト ボックス 820"/>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69</xdr:row>
      <xdr:rowOff>95493</xdr:rowOff>
    </xdr:from>
    <xdr:to>
      <xdr:col>32</xdr:col>
      <xdr:colOff>186689</xdr:colOff>
      <xdr:row>78</xdr:row>
      <xdr:rowOff>32193</xdr:rowOff>
    </xdr:to>
    <xdr:cxnSp macro="">
      <xdr:nvCxnSpPr>
        <xdr:cNvPr id="825" name="直線コネクタ 824"/>
        <xdr:cNvCxnSpPr/>
      </xdr:nvCxnSpPr>
      <xdr:spPr>
        <a:xfrm flipV="1">
          <a:off x="22159595" y="11925543"/>
          <a:ext cx="1269" cy="1479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36020</xdr:rowOff>
    </xdr:from>
    <xdr:ext cx="534377" cy="259045"/>
    <xdr:sp macro="" textlink="">
      <xdr:nvSpPr>
        <xdr:cNvPr id="826" name="繰出金最小値テキスト"/>
        <xdr:cNvSpPr txBox="1"/>
      </xdr:nvSpPr>
      <xdr:spPr>
        <a:xfrm>
          <a:off x="22212300" y="1340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21,876</a:t>
          </a:r>
          <a:endParaRPr kumimoji="1" lang="ja-JP" altLang="en-US" sz="1000" b="1">
            <a:latin typeface="ＭＳ Ｐゴシック"/>
          </a:endParaRPr>
        </a:p>
      </xdr:txBody>
    </xdr:sp>
    <xdr:clientData/>
  </xdr:oneCellAnchor>
  <xdr:twoCellAnchor>
    <xdr:from>
      <xdr:col>32</xdr:col>
      <xdr:colOff>98425</xdr:colOff>
      <xdr:row>78</xdr:row>
      <xdr:rowOff>32193</xdr:rowOff>
    </xdr:from>
    <xdr:to>
      <xdr:col>32</xdr:col>
      <xdr:colOff>276225</xdr:colOff>
      <xdr:row>78</xdr:row>
      <xdr:rowOff>32193</xdr:rowOff>
    </xdr:to>
    <xdr:cxnSp macro="">
      <xdr:nvCxnSpPr>
        <xdr:cNvPr id="827" name="直線コネクタ 826"/>
        <xdr:cNvCxnSpPr/>
      </xdr:nvCxnSpPr>
      <xdr:spPr>
        <a:xfrm>
          <a:off x="22072600" y="13405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42170</xdr:rowOff>
    </xdr:from>
    <xdr:ext cx="599010" cy="259045"/>
    <xdr:sp macro="" textlink="">
      <xdr:nvSpPr>
        <xdr:cNvPr id="828" name="繰出金最大値テキスト"/>
        <xdr:cNvSpPr txBox="1"/>
      </xdr:nvSpPr>
      <xdr:spPr>
        <a:xfrm>
          <a:off x="22212300" y="11700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157,811</a:t>
          </a:r>
          <a:endParaRPr kumimoji="1" lang="ja-JP" altLang="en-US" sz="1000" b="1">
            <a:latin typeface="ＭＳ Ｐゴシック"/>
          </a:endParaRPr>
        </a:p>
      </xdr:txBody>
    </xdr:sp>
    <xdr:clientData/>
  </xdr:oneCellAnchor>
  <xdr:twoCellAnchor>
    <xdr:from>
      <xdr:col>32</xdr:col>
      <xdr:colOff>98425</xdr:colOff>
      <xdr:row>69</xdr:row>
      <xdr:rowOff>95493</xdr:rowOff>
    </xdr:from>
    <xdr:to>
      <xdr:col>32</xdr:col>
      <xdr:colOff>276225</xdr:colOff>
      <xdr:row>69</xdr:row>
      <xdr:rowOff>95493</xdr:rowOff>
    </xdr:to>
    <xdr:cxnSp macro="">
      <xdr:nvCxnSpPr>
        <xdr:cNvPr id="829" name="直線コネクタ 828"/>
        <xdr:cNvCxnSpPr/>
      </xdr:nvCxnSpPr>
      <xdr:spPr>
        <a:xfrm>
          <a:off x="22072600" y="11925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168982</xdr:rowOff>
    </xdr:from>
    <xdr:to>
      <xdr:col>32</xdr:col>
      <xdr:colOff>187325</xdr:colOff>
      <xdr:row>77</xdr:row>
      <xdr:rowOff>18901</xdr:rowOff>
    </xdr:to>
    <xdr:cxnSp macro="">
      <xdr:nvCxnSpPr>
        <xdr:cNvPr id="830" name="直線コネクタ 829"/>
        <xdr:cNvCxnSpPr/>
      </xdr:nvCxnSpPr>
      <xdr:spPr>
        <a:xfrm flipV="1">
          <a:off x="21323300" y="13199182"/>
          <a:ext cx="838200" cy="2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5108</xdr:rowOff>
    </xdr:from>
    <xdr:ext cx="534377" cy="259045"/>
    <xdr:sp macro="" textlink="">
      <xdr:nvSpPr>
        <xdr:cNvPr id="831" name="繰出金平均値テキスト"/>
        <xdr:cNvSpPr txBox="1"/>
      </xdr:nvSpPr>
      <xdr:spPr>
        <a:xfrm>
          <a:off x="22212300" y="12863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53,299</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153681</xdr:rowOff>
    </xdr:from>
    <xdr:to>
      <xdr:col>32</xdr:col>
      <xdr:colOff>238125</xdr:colOff>
      <xdr:row>76</xdr:row>
      <xdr:rowOff>83831</xdr:rowOff>
    </xdr:to>
    <xdr:sp macro="" textlink="">
      <xdr:nvSpPr>
        <xdr:cNvPr id="832" name="フローチャート : 判断 831"/>
        <xdr:cNvSpPr/>
      </xdr:nvSpPr>
      <xdr:spPr>
        <a:xfrm>
          <a:off x="22110700" y="1301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14568</xdr:rowOff>
    </xdr:from>
    <xdr:to>
      <xdr:col>31</xdr:col>
      <xdr:colOff>34925</xdr:colOff>
      <xdr:row>77</xdr:row>
      <xdr:rowOff>18901</xdr:rowOff>
    </xdr:to>
    <xdr:cxnSp macro="">
      <xdr:nvCxnSpPr>
        <xdr:cNvPr id="833" name="直線コネクタ 832"/>
        <xdr:cNvCxnSpPr/>
      </xdr:nvCxnSpPr>
      <xdr:spPr>
        <a:xfrm>
          <a:off x="20434300" y="13216218"/>
          <a:ext cx="889000" cy="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94288</xdr:rowOff>
    </xdr:from>
    <xdr:to>
      <xdr:col>31</xdr:col>
      <xdr:colOff>85725</xdr:colOff>
      <xdr:row>76</xdr:row>
      <xdr:rowOff>24439</xdr:rowOff>
    </xdr:to>
    <xdr:sp macro="" textlink="">
      <xdr:nvSpPr>
        <xdr:cNvPr id="834" name="フローチャート : 判断 833"/>
        <xdr:cNvSpPr/>
      </xdr:nvSpPr>
      <xdr:spPr>
        <a:xfrm>
          <a:off x="21272500" y="129530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40965</xdr:rowOff>
    </xdr:from>
    <xdr:ext cx="534377" cy="259045"/>
    <xdr:sp macro="" textlink="">
      <xdr:nvSpPr>
        <xdr:cNvPr id="835" name="テキスト ボックス 834"/>
        <xdr:cNvSpPr txBox="1"/>
      </xdr:nvSpPr>
      <xdr:spPr>
        <a:xfrm>
          <a:off x="21056111" y="1272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14568</xdr:rowOff>
    </xdr:from>
    <xdr:to>
      <xdr:col>29</xdr:col>
      <xdr:colOff>517525</xdr:colOff>
      <xdr:row>77</xdr:row>
      <xdr:rowOff>22701</xdr:rowOff>
    </xdr:to>
    <xdr:cxnSp macro="">
      <xdr:nvCxnSpPr>
        <xdr:cNvPr id="836" name="直線コネクタ 835"/>
        <xdr:cNvCxnSpPr/>
      </xdr:nvCxnSpPr>
      <xdr:spPr>
        <a:xfrm flipV="1">
          <a:off x="19545300" y="13216218"/>
          <a:ext cx="889000" cy="8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102562</xdr:rowOff>
    </xdr:from>
    <xdr:to>
      <xdr:col>29</xdr:col>
      <xdr:colOff>568325</xdr:colOff>
      <xdr:row>76</xdr:row>
      <xdr:rowOff>32711</xdr:rowOff>
    </xdr:to>
    <xdr:sp macro="" textlink="">
      <xdr:nvSpPr>
        <xdr:cNvPr id="837" name="フローチャート : 判断 836"/>
        <xdr:cNvSpPr/>
      </xdr:nvSpPr>
      <xdr:spPr>
        <a:xfrm>
          <a:off x="20383500" y="1296131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49239</xdr:rowOff>
    </xdr:from>
    <xdr:ext cx="534377" cy="259045"/>
    <xdr:sp macro="" textlink="">
      <xdr:nvSpPr>
        <xdr:cNvPr id="838" name="テキスト ボックス 837"/>
        <xdr:cNvSpPr txBox="1"/>
      </xdr:nvSpPr>
      <xdr:spPr>
        <a:xfrm>
          <a:off x="20167111" y="1273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22701</xdr:rowOff>
    </xdr:from>
    <xdr:to>
      <xdr:col>28</xdr:col>
      <xdr:colOff>314325</xdr:colOff>
      <xdr:row>77</xdr:row>
      <xdr:rowOff>38430</xdr:rowOff>
    </xdr:to>
    <xdr:cxnSp macro="">
      <xdr:nvCxnSpPr>
        <xdr:cNvPr id="839" name="直線コネクタ 838"/>
        <xdr:cNvCxnSpPr/>
      </xdr:nvCxnSpPr>
      <xdr:spPr>
        <a:xfrm flipV="1">
          <a:off x="18656300" y="13224351"/>
          <a:ext cx="889000" cy="1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120262</xdr:rowOff>
    </xdr:from>
    <xdr:to>
      <xdr:col>28</xdr:col>
      <xdr:colOff>365125</xdr:colOff>
      <xdr:row>76</xdr:row>
      <xdr:rowOff>50412</xdr:rowOff>
    </xdr:to>
    <xdr:sp macro="" textlink="">
      <xdr:nvSpPr>
        <xdr:cNvPr id="840" name="フローチャート : 判断 839"/>
        <xdr:cNvSpPr/>
      </xdr:nvSpPr>
      <xdr:spPr>
        <a:xfrm>
          <a:off x="19494500" y="1297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66939</xdr:rowOff>
    </xdr:from>
    <xdr:ext cx="534377" cy="259045"/>
    <xdr:sp macro="" textlink="">
      <xdr:nvSpPr>
        <xdr:cNvPr id="841" name="テキスト ボックス 840"/>
        <xdr:cNvSpPr txBox="1"/>
      </xdr:nvSpPr>
      <xdr:spPr>
        <a:xfrm>
          <a:off x="19278111" y="1275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142414</xdr:rowOff>
    </xdr:from>
    <xdr:to>
      <xdr:col>27</xdr:col>
      <xdr:colOff>161925</xdr:colOff>
      <xdr:row>76</xdr:row>
      <xdr:rowOff>72563</xdr:rowOff>
    </xdr:to>
    <xdr:sp macro="" textlink="">
      <xdr:nvSpPr>
        <xdr:cNvPr id="842" name="フローチャート : 判断 841"/>
        <xdr:cNvSpPr/>
      </xdr:nvSpPr>
      <xdr:spPr>
        <a:xfrm>
          <a:off x="18605500" y="130011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89091</xdr:rowOff>
    </xdr:from>
    <xdr:ext cx="534377" cy="259045"/>
    <xdr:sp macro="" textlink="">
      <xdr:nvSpPr>
        <xdr:cNvPr id="843" name="テキスト ボックス 842"/>
        <xdr:cNvSpPr txBox="1"/>
      </xdr:nvSpPr>
      <xdr:spPr>
        <a:xfrm>
          <a:off x="18389111" y="1277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118182</xdr:rowOff>
    </xdr:from>
    <xdr:to>
      <xdr:col>32</xdr:col>
      <xdr:colOff>238125</xdr:colOff>
      <xdr:row>77</xdr:row>
      <xdr:rowOff>48332</xdr:rowOff>
    </xdr:to>
    <xdr:sp macro="" textlink="">
      <xdr:nvSpPr>
        <xdr:cNvPr id="849" name="円/楕円 848"/>
        <xdr:cNvSpPr/>
      </xdr:nvSpPr>
      <xdr:spPr>
        <a:xfrm>
          <a:off x="22110700" y="1314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96609</xdr:rowOff>
    </xdr:from>
    <xdr:ext cx="534377" cy="259045"/>
    <xdr:sp macro="" textlink="">
      <xdr:nvSpPr>
        <xdr:cNvPr id="850" name="繰出金該当値テキスト"/>
        <xdr:cNvSpPr txBox="1"/>
      </xdr:nvSpPr>
      <xdr:spPr>
        <a:xfrm>
          <a:off x="22212300" y="1312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40,810</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139551</xdr:rowOff>
    </xdr:from>
    <xdr:to>
      <xdr:col>31</xdr:col>
      <xdr:colOff>85725</xdr:colOff>
      <xdr:row>77</xdr:row>
      <xdr:rowOff>69701</xdr:rowOff>
    </xdr:to>
    <xdr:sp macro="" textlink="">
      <xdr:nvSpPr>
        <xdr:cNvPr id="851" name="円/楕円 850"/>
        <xdr:cNvSpPr/>
      </xdr:nvSpPr>
      <xdr:spPr>
        <a:xfrm>
          <a:off x="21272500" y="1316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60828</xdr:rowOff>
    </xdr:from>
    <xdr:ext cx="534377" cy="259045"/>
    <xdr:sp macro="" textlink="">
      <xdr:nvSpPr>
        <xdr:cNvPr id="852" name="テキスト ボックス 851"/>
        <xdr:cNvSpPr txBox="1"/>
      </xdr:nvSpPr>
      <xdr:spPr>
        <a:xfrm>
          <a:off x="21056111" y="1326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38,847</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135218</xdr:rowOff>
    </xdr:from>
    <xdr:to>
      <xdr:col>29</xdr:col>
      <xdr:colOff>568325</xdr:colOff>
      <xdr:row>77</xdr:row>
      <xdr:rowOff>65368</xdr:rowOff>
    </xdr:to>
    <xdr:sp macro="" textlink="">
      <xdr:nvSpPr>
        <xdr:cNvPr id="853" name="円/楕円 852"/>
        <xdr:cNvSpPr/>
      </xdr:nvSpPr>
      <xdr:spPr>
        <a:xfrm>
          <a:off x="20383500" y="1316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56495</xdr:rowOff>
    </xdr:from>
    <xdr:ext cx="534377" cy="259045"/>
    <xdr:sp macro="" textlink="">
      <xdr:nvSpPr>
        <xdr:cNvPr id="854" name="テキスト ボックス 853"/>
        <xdr:cNvSpPr txBox="1"/>
      </xdr:nvSpPr>
      <xdr:spPr>
        <a:xfrm>
          <a:off x="20167111" y="1325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39,245</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143351</xdr:rowOff>
    </xdr:from>
    <xdr:to>
      <xdr:col>28</xdr:col>
      <xdr:colOff>365125</xdr:colOff>
      <xdr:row>77</xdr:row>
      <xdr:rowOff>73501</xdr:rowOff>
    </xdr:to>
    <xdr:sp macro="" textlink="">
      <xdr:nvSpPr>
        <xdr:cNvPr id="855" name="円/楕円 854"/>
        <xdr:cNvSpPr/>
      </xdr:nvSpPr>
      <xdr:spPr>
        <a:xfrm>
          <a:off x="19494500" y="1317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64628</xdr:rowOff>
    </xdr:from>
    <xdr:ext cx="534377" cy="259045"/>
    <xdr:sp macro="" textlink="">
      <xdr:nvSpPr>
        <xdr:cNvPr id="856" name="テキスト ボックス 855"/>
        <xdr:cNvSpPr txBox="1"/>
      </xdr:nvSpPr>
      <xdr:spPr>
        <a:xfrm>
          <a:off x="19278111" y="1326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38,498</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159080</xdr:rowOff>
    </xdr:from>
    <xdr:to>
      <xdr:col>27</xdr:col>
      <xdr:colOff>161925</xdr:colOff>
      <xdr:row>77</xdr:row>
      <xdr:rowOff>89230</xdr:rowOff>
    </xdr:to>
    <xdr:sp macro="" textlink="">
      <xdr:nvSpPr>
        <xdr:cNvPr id="857" name="円/楕円 856"/>
        <xdr:cNvSpPr/>
      </xdr:nvSpPr>
      <xdr:spPr>
        <a:xfrm>
          <a:off x="18605500" y="131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80357</xdr:rowOff>
    </xdr:from>
    <xdr:ext cx="534377" cy="259045"/>
    <xdr:sp macro="" textlink="">
      <xdr:nvSpPr>
        <xdr:cNvPr id="858" name="テキスト ボックス 857"/>
        <xdr:cNvSpPr txBox="1"/>
      </xdr:nvSpPr>
      <xdr:spPr>
        <a:xfrm>
          <a:off x="18389111" y="1328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37,053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144434</xdr:rowOff>
    </xdr:from>
    <xdr:ext cx="312906" cy="259045"/>
    <xdr:sp macro="" textlink="">
      <xdr:nvSpPr>
        <xdr:cNvPr id="872" name="テキスト ボックス 871"/>
        <xdr:cNvSpPr txBox="1"/>
      </xdr:nvSpPr>
      <xdr:spPr>
        <a:xfrm>
          <a:off x="17975094" y="16603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94</xdr:row>
      <xdr:rowOff>160763</xdr:rowOff>
    </xdr:from>
    <xdr:ext cx="312906" cy="259045"/>
    <xdr:sp macro="" textlink="">
      <xdr:nvSpPr>
        <xdr:cNvPr id="874" name="テキスト ボックス 873"/>
        <xdr:cNvSpPr txBox="1"/>
      </xdr:nvSpPr>
      <xdr:spPr>
        <a:xfrm>
          <a:off x="17975094" y="16277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5641</xdr:rowOff>
    </xdr:from>
    <xdr:ext cx="312906" cy="259045"/>
    <xdr:sp macro="" textlink="">
      <xdr:nvSpPr>
        <xdr:cNvPr id="876" name="テキスト ボックス 875"/>
        <xdr:cNvSpPr txBox="1"/>
      </xdr:nvSpPr>
      <xdr:spPr>
        <a:xfrm>
          <a:off x="17975094" y="15950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78" name="テキスト ボックス 877"/>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80" name="テキスト ボックス 879"/>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82" name="テキスト ボックス 88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84" name="直線コネクタ 883"/>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85"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87"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8" name="直線コネクタ 887"/>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90"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1" name="フローチャート : 判断 890"/>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92</xdr:row>
      <xdr:rowOff>170543</xdr:rowOff>
    </xdr:from>
    <xdr:to>
      <xdr:col>31</xdr:col>
      <xdr:colOff>85725</xdr:colOff>
      <xdr:row>93</xdr:row>
      <xdr:rowOff>100693</xdr:rowOff>
    </xdr:to>
    <xdr:sp macro="" textlink="">
      <xdr:nvSpPr>
        <xdr:cNvPr id="893" name="フローチャート : 判断 892"/>
        <xdr:cNvSpPr/>
      </xdr:nvSpPr>
      <xdr:spPr>
        <a:xfrm>
          <a:off x="21272500" y="15943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91</xdr:row>
      <xdr:rowOff>117220</xdr:rowOff>
    </xdr:from>
    <xdr:ext cx="313932" cy="259045"/>
    <xdr:sp macro="" textlink="">
      <xdr:nvSpPr>
        <xdr:cNvPr id="894" name="テキスト ボックス 893"/>
        <xdr:cNvSpPr txBox="1"/>
      </xdr:nvSpPr>
      <xdr:spPr>
        <a:xfrm>
          <a:off x="21166333" y="15719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56243</xdr:rowOff>
    </xdr:from>
    <xdr:to>
      <xdr:col>29</xdr:col>
      <xdr:colOff>568325</xdr:colOff>
      <xdr:row>94</xdr:row>
      <xdr:rowOff>157843</xdr:rowOff>
    </xdr:to>
    <xdr:sp macro="" textlink="">
      <xdr:nvSpPr>
        <xdr:cNvPr id="896" name="フローチャート : 判断 895"/>
        <xdr:cNvSpPr/>
      </xdr:nvSpPr>
      <xdr:spPr>
        <a:xfrm>
          <a:off x="20383500" y="1617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93</xdr:row>
      <xdr:rowOff>2920</xdr:rowOff>
    </xdr:from>
    <xdr:ext cx="313932" cy="259045"/>
    <xdr:sp macro="" textlink="">
      <xdr:nvSpPr>
        <xdr:cNvPr id="897" name="テキスト ボックス 896"/>
        <xdr:cNvSpPr txBox="1"/>
      </xdr:nvSpPr>
      <xdr:spPr>
        <a:xfrm>
          <a:off x="20277333" y="159477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96</xdr:row>
      <xdr:rowOff>39914</xdr:rowOff>
    </xdr:from>
    <xdr:to>
      <xdr:col>28</xdr:col>
      <xdr:colOff>365125</xdr:colOff>
      <xdr:row>96</xdr:row>
      <xdr:rowOff>141514</xdr:rowOff>
    </xdr:to>
    <xdr:sp macro="" textlink="">
      <xdr:nvSpPr>
        <xdr:cNvPr id="899" name="フローチャート : 判断 898"/>
        <xdr:cNvSpPr/>
      </xdr:nvSpPr>
      <xdr:spPr>
        <a:xfrm>
          <a:off x="19494500" y="1649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94</xdr:row>
      <xdr:rowOff>158041</xdr:rowOff>
    </xdr:from>
    <xdr:ext cx="313932" cy="259045"/>
    <xdr:sp macro="" textlink="">
      <xdr:nvSpPr>
        <xdr:cNvPr id="900" name="テキスト ボックス 899"/>
        <xdr:cNvSpPr txBox="1"/>
      </xdr:nvSpPr>
      <xdr:spPr>
        <a:xfrm>
          <a:off x="19388333" y="162743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154214</xdr:rowOff>
    </xdr:from>
    <xdr:to>
      <xdr:col>27</xdr:col>
      <xdr:colOff>161925</xdr:colOff>
      <xdr:row>91</xdr:row>
      <xdr:rowOff>84364</xdr:rowOff>
    </xdr:to>
    <xdr:sp macro="" textlink="">
      <xdr:nvSpPr>
        <xdr:cNvPr id="901" name="フローチャート : 判断 900"/>
        <xdr:cNvSpPr/>
      </xdr:nvSpPr>
      <xdr:spPr>
        <a:xfrm>
          <a:off x="18605500" y="1558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100891</xdr:rowOff>
    </xdr:from>
    <xdr:ext cx="313932" cy="259045"/>
    <xdr:sp macro="" textlink="">
      <xdr:nvSpPr>
        <xdr:cNvPr id="902" name="テキスト ボックス 901"/>
        <xdr:cNvSpPr txBox="1"/>
      </xdr:nvSpPr>
      <xdr:spPr>
        <a:xfrm>
          <a:off x="18499333" y="153599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909"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あたり５４１，４５１千円となっている。主な構成項目である補助費等は住民一人当たり１０４，０４２円となっており、類似団体平均５６，８９３円と比べて高い水準にある。主な要因は、ゴミ処理業務及び消防業務などを行う一部事務組合への負担金や、公営企業</a:t>
          </a:r>
          <a:r>
            <a:rPr kumimoji="1" lang="en-US" altLang="ja-JP" sz="1300">
              <a:latin typeface="ＭＳ Ｐゴシック"/>
            </a:rPr>
            <a:t>(</a:t>
          </a:r>
          <a:r>
            <a:rPr kumimoji="1" lang="ja-JP" altLang="en-US" sz="1300">
              <a:latin typeface="ＭＳ Ｐゴシック"/>
            </a:rPr>
            <a:t>下水道事業、病院事業など</a:t>
          </a:r>
          <a:r>
            <a:rPr kumimoji="1" lang="en-US" altLang="ja-JP" sz="1300">
              <a:latin typeface="ＭＳ Ｐゴシック"/>
            </a:rPr>
            <a:t>)</a:t>
          </a:r>
          <a:r>
            <a:rPr kumimoji="1" lang="ja-JP" altLang="en-US" sz="1300">
              <a:latin typeface="ＭＳ Ｐゴシック"/>
            </a:rPr>
            <a:t>、各種団体への補助金等が多額となっているためである。今後は、白石市行財政改革推進計画に基づき、明確な基準を設けて適正化を図り、さらに削減に努める。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35,593
35,429
286.48
19,772,826
19,271,874
415,484
9,493,874
10,860,537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6.6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32/67</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55771</xdr:rowOff>
    </xdr:from>
    <xdr:to>
      <xdr:col>6</xdr:col>
      <xdr:colOff>510540</xdr:colOff>
      <xdr:row>38</xdr:row>
      <xdr:rowOff>83203</xdr:rowOff>
    </xdr:to>
    <xdr:cxnSp macro="">
      <xdr:nvCxnSpPr>
        <xdr:cNvPr id="58" name="直線コネクタ 57"/>
        <xdr:cNvCxnSpPr/>
      </xdr:nvCxnSpPr>
      <xdr:spPr>
        <a:xfrm flipV="1">
          <a:off x="4633595" y="5370721"/>
          <a:ext cx="1270" cy="1227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87030</xdr:rowOff>
    </xdr:from>
    <xdr:ext cx="469744" cy="259045"/>
    <xdr:sp macro="" textlink="">
      <xdr:nvSpPr>
        <xdr:cNvPr id="59" name="議会費最小値テキスト"/>
        <xdr:cNvSpPr txBox="1"/>
      </xdr:nvSpPr>
      <xdr:spPr>
        <a:xfrm>
          <a:off x="4686300" y="6602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3,573</a:t>
          </a:r>
          <a:endParaRPr kumimoji="1" lang="ja-JP" altLang="en-US" sz="1000" b="1">
            <a:latin typeface="ＭＳ Ｐゴシック"/>
          </a:endParaRPr>
        </a:p>
      </xdr:txBody>
    </xdr:sp>
    <xdr:clientData/>
  </xdr:oneCellAnchor>
  <xdr:twoCellAnchor>
    <xdr:from>
      <xdr:col>6</xdr:col>
      <xdr:colOff>422275</xdr:colOff>
      <xdr:row>38</xdr:row>
      <xdr:rowOff>83203</xdr:rowOff>
    </xdr:from>
    <xdr:to>
      <xdr:col>6</xdr:col>
      <xdr:colOff>600075</xdr:colOff>
      <xdr:row>38</xdr:row>
      <xdr:rowOff>83203</xdr:rowOff>
    </xdr:to>
    <xdr:cxnSp macro="">
      <xdr:nvCxnSpPr>
        <xdr:cNvPr id="60" name="直線コネクタ 59"/>
        <xdr:cNvCxnSpPr/>
      </xdr:nvCxnSpPr>
      <xdr:spPr>
        <a:xfrm>
          <a:off x="4546600" y="6598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2448</xdr:rowOff>
    </xdr:from>
    <xdr:ext cx="469744" cy="259045"/>
    <xdr:sp macro="" textlink="">
      <xdr:nvSpPr>
        <xdr:cNvPr id="61" name="議会費最大値テキスト"/>
        <xdr:cNvSpPr txBox="1"/>
      </xdr:nvSpPr>
      <xdr:spPr>
        <a:xfrm>
          <a:off x="4686300" y="5145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7,332</a:t>
          </a:r>
          <a:endParaRPr kumimoji="1" lang="ja-JP" altLang="en-US" sz="1000" b="1">
            <a:latin typeface="ＭＳ Ｐゴシック"/>
          </a:endParaRPr>
        </a:p>
      </xdr:txBody>
    </xdr:sp>
    <xdr:clientData/>
  </xdr:oneCellAnchor>
  <xdr:twoCellAnchor>
    <xdr:from>
      <xdr:col>6</xdr:col>
      <xdr:colOff>422275</xdr:colOff>
      <xdr:row>31</xdr:row>
      <xdr:rowOff>55771</xdr:rowOff>
    </xdr:from>
    <xdr:to>
      <xdr:col>6</xdr:col>
      <xdr:colOff>600075</xdr:colOff>
      <xdr:row>31</xdr:row>
      <xdr:rowOff>55771</xdr:rowOff>
    </xdr:to>
    <xdr:cxnSp macro="">
      <xdr:nvCxnSpPr>
        <xdr:cNvPr id="62" name="直線コネクタ 61"/>
        <xdr:cNvCxnSpPr/>
      </xdr:nvCxnSpPr>
      <xdr:spPr>
        <a:xfrm>
          <a:off x="4546600" y="5370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32911</xdr:rowOff>
    </xdr:from>
    <xdr:to>
      <xdr:col>6</xdr:col>
      <xdr:colOff>511175</xdr:colOff>
      <xdr:row>35</xdr:row>
      <xdr:rowOff>129576</xdr:rowOff>
    </xdr:to>
    <xdr:cxnSp macro="">
      <xdr:nvCxnSpPr>
        <xdr:cNvPr id="63" name="直線コネクタ 62"/>
        <xdr:cNvCxnSpPr/>
      </xdr:nvCxnSpPr>
      <xdr:spPr>
        <a:xfrm flipV="1">
          <a:off x="3797300" y="6033661"/>
          <a:ext cx="838200" cy="9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32384</xdr:rowOff>
    </xdr:from>
    <xdr:ext cx="469744" cy="259045"/>
    <xdr:sp macro="" textlink="">
      <xdr:nvSpPr>
        <xdr:cNvPr id="64" name="議会費平均値テキスト"/>
        <xdr:cNvSpPr txBox="1"/>
      </xdr:nvSpPr>
      <xdr:spPr>
        <a:xfrm>
          <a:off x="4686300" y="6033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5,082</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53957</xdr:rowOff>
    </xdr:from>
    <xdr:to>
      <xdr:col>6</xdr:col>
      <xdr:colOff>561975</xdr:colOff>
      <xdr:row>35</xdr:row>
      <xdr:rowOff>155557</xdr:rowOff>
    </xdr:to>
    <xdr:sp macro="" textlink="">
      <xdr:nvSpPr>
        <xdr:cNvPr id="65" name="フローチャート : 判断 64"/>
        <xdr:cNvSpPr/>
      </xdr:nvSpPr>
      <xdr:spPr>
        <a:xfrm>
          <a:off x="45847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129576</xdr:rowOff>
    </xdr:from>
    <xdr:to>
      <xdr:col>5</xdr:col>
      <xdr:colOff>358775</xdr:colOff>
      <xdr:row>36</xdr:row>
      <xdr:rowOff>2213</xdr:rowOff>
    </xdr:to>
    <xdr:cxnSp macro="">
      <xdr:nvCxnSpPr>
        <xdr:cNvPr id="66" name="直線コネクタ 65"/>
        <xdr:cNvCxnSpPr/>
      </xdr:nvCxnSpPr>
      <xdr:spPr>
        <a:xfrm flipV="1">
          <a:off x="2908300" y="613032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156174</xdr:rowOff>
    </xdr:from>
    <xdr:to>
      <xdr:col>5</xdr:col>
      <xdr:colOff>409575</xdr:colOff>
      <xdr:row>35</xdr:row>
      <xdr:rowOff>86324</xdr:rowOff>
    </xdr:to>
    <xdr:sp macro="" textlink="">
      <xdr:nvSpPr>
        <xdr:cNvPr id="67" name="フローチャート : 判断 66"/>
        <xdr:cNvSpPr/>
      </xdr:nvSpPr>
      <xdr:spPr>
        <a:xfrm>
          <a:off x="3746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102851</xdr:rowOff>
    </xdr:from>
    <xdr:ext cx="469744" cy="259045"/>
    <xdr:sp macro="" textlink="">
      <xdr:nvSpPr>
        <xdr:cNvPr id="68" name="テキスト ボックス 67"/>
        <xdr:cNvSpPr txBox="1"/>
      </xdr:nvSpPr>
      <xdr:spPr>
        <a:xfrm>
          <a:off x="3562427"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162887</xdr:rowOff>
    </xdr:from>
    <xdr:to>
      <xdr:col>4</xdr:col>
      <xdr:colOff>155575</xdr:colOff>
      <xdr:row>36</xdr:row>
      <xdr:rowOff>2213</xdr:rowOff>
    </xdr:to>
    <xdr:cxnSp macro="">
      <xdr:nvCxnSpPr>
        <xdr:cNvPr id="69" name="直線コネクタ 68"/>
        <xdr:cNvCxnSpPr/>
      </xdr:nvCxnSpPr>
      <xdr:spPr>
        <a:xfrm>
          <a:off x="2019300" y="6163637"/>
          <a:ext cx="889000" cy="10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8237</xdr:rowOff>
    </xdr:from>
    <xdr:to>
      <xdr:col>4</xdr:col>
      <xdr:colOff>206375</xdr:colOff>
      <xdr:row>35</xdr:row>
      <xdr:rowOff>109837</xdr:rowOff>
    </xdr:to>
    <xdr:sp macro="" textlink="">
      <xdr:nvSpPr>
        <xdr:cNvPr id="70" name="フローチャート : 判断 69"/>
        <xdr:cNvSpPr/>
      </xdr:nvSpPr>
      <xdr:spPr>
        <a:xfrm>
          <a:off x="2857500" y="60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126364</xdr:rowOff>
    </xdr:from>
    <xdr:ext cx="469744" cy="259045"/>
    <xdr:sp macro="" textlink="">
      <xdr:nvSpPr>
        <xdr:cNvPr id="71" name="テキスト ボックス 70"/>
        <xdr:cNvSpPr txBox="1"/>
      </xdr:nvSpPr>
      <xdr:spPr>
        <a:xfrm>
          <a:off x="2673427" y="578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167132</xdr:rowOff>
    </xdr:from>
    <xdr:to>
      <xdr:col>2</xdr:col>
      <xdr:colOff>638175</xdr:colOff>
      <xdr:row>35</xdr:row>
      <xdr:rowOff>162887</xdr:rowOff>
    </xdr:to>
    <xdr:cxnSp macro="">
      <xdr:nvCxnSpPr>
        <xdr:cNvPr id="72" name="直線コネクタ 71"/>
        <xdr:cNvCxnSpPr/>
      </xdr:nvCxnSpPr>
      <xdr:spPr>
        <a:xfrm>
          <a:off x="1130300" y="5824982"/>
          <a:ext cx="889000" cy="33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116332</xdr:rowOff>
    </xdr:from>
    <xdr:to>
      <xdr:col>3</xdr:col>
      <xdr:colOff>3175</xdr:colOff>
      <xdr:row>35</xdr:row>
      <xdr:rowOff>46482</xdr:rowOff>
    </xdr:to>
    <xdr:sp macro="" textlink="">
      <xdr:nvSpPr>
        <xdr:cNvPr id="73" name="フローチャート : 判断 72"/>
        <xdr:cNvSpPr/>
      </xdr:nvSpPr>
      <xdr:spPr>
        <a:xfrm>
          <a:off x="1968500" y="594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63009</xdr:rowOff>
    </xdr:from>
    <xdr:ext cx="469744" cy="259045"/>
    <xdr:sp macro="" textlink="">
      <xdr:nvSpPr>
        <xdr:cNvPr id="74" name="テキスト ボックス 73"/>
        <xdr:cNvSpPr txBox="1"/>
      </xdr:nvSpPr>
      <xdr:spPr>
        <a:xfrm>
          <a:off x="1784427" y="572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46446</xdr:rowOff>
    </xdr:from>
    <xdr:to>
      <xdr:col>1</xdr:col>
      <xdr:colOff>485775</xdr:colOff>
      <xdr:row>33</xdr:row>
      <xdr:rowOff>148046</xdr:rowOff>
    </xdr:to>
    <xdr:sp macro="" textlink="">
      <xdr:nvSpPr>
        <xdr:cNvPr id="75" name="フローチャート : 判断 74"/>
        <xdr:cNvSpPr/>
      </xdr:nvSpPr>
      <xdr:spPr>
        <a:xfrm>
          <a:off x="1079500" y="570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164573</xdr:rowOff>
    </xdr:from>
    <xdr:ext cx="469744" cy="259045"/>
    <xdr:sp macro="" textlink="">
      <xdr:nvSpPr>
        <xdr:cNvPr id="76" name="テキスト ボックス 75"/>
        <xdr:cNvSpPr txBox="1"/>
      </xdr:nvSpPr>
      <xdr:spPr>
        <a:xfrm>
          <a:off x="895427" y="5479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153561</xdr:rowOff>
    </xdr:from>
    <xdr:to>
      <xdr:col>6</xdr:col>
      <xdr:colOff>561975</xdr:colOff>
      <xdr:row>35</xdr:row>
      <xdr:rowOff>83711</xdr:rowOff>
    </xdr:to>
    <xdr:sp macro="" textlink="">
      <xdr:nvSpPr>
        <xdr:cNvPr id="82" name="円/楕円 81"/>
        <xdr:cNvSpPr/>
      </xdr:nvSpPr>
      <xdr:spPr>
        <a:xfrm>
          <a:off x="45847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4988</xdr:rowOff>
    </xdr:from>
    <xdr:ext cx="469744" cy="259045"/>
    <xdr:sp macro="" textlink="">
      <xdr:nvSpPr>
        <xdr:cNvPr id="83" name="議会費該当値テキスト"/>
        <xdr:cNvSpPr txBox="1"/>
      </xdr:nvSpPr>
      <xdr:spPr>
        <a:xfrm>
          <a:off x="4686300" y="583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5,302</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78776</xdr:rowOff>
    </xdr:from>
    <xdr:to>
      <xdr:col>5</xdr:col>
      <xdr:colOff>409575</xdr:colOff>
      <xdr:row>36</xdr:row>
      <xdr:rowOff>8926</xdr:rowOff>
    </xdr:to>
    <xdr:sp macro="" textlink="">
      <xdr:nvSpPr>
        <xdr:cNvPr id="84" name="円/楕円 83"/>
        <xdr:cNvSpPr/>
      </xdr:nvSpPr>
      <xdr:spPr>
        <a:xfrm>
          <a:off x="3746500" y="6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53</xdr:rowOff>
    </xdr:from>
    <xdr:ext cx="469744" cy="259045"/>
    <xdr:sp macro="" textlink="">
      <xdr:nvSpPr>
        <xdr:cNvPr id="85" name="テキスト ボックス 84"/>
        <xdr:cNvSpPr txBox="1"/>
      </xdr:nvSpPr>
      <xdr:spPr>
        <a:xfrm>
          <a:off x="3562427" y="61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5,006</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122863</xdr:rowOff>
    </xdr:from>
    <xdr:to>
      <xdr:col>4</xdr:col>
      <xdr:colOff>206375</xdr:colOff>
      <xdr:row>36</xdr:row>
      <xdr:rowOff>53013</xdr:rowOff>
    </xdr:to>
    <xdr:sp macro="" textlink="">
      <xdr:nvSpPr>
        <xdr:cNvPr id="86" name="円/楕円 85"/>
        <xdr:cNvSpPr/>
      </xdr:nvSpPr>
      <xdr:spPr>
        <a:xfrm>
          <a:off x="2857500" y="61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44140</xdr:rowOff>
    </xdr:from>
    <xdr:ext cx="469744" cy="259045"/>
    <xdr:sp macro="" textlink="">
      <xdr:nvSpPr>
        <xdr:cNvPr id="87" name="テキスト ボックス 86"/>
        <xdr:cNvSpPr txBox="1"/>
      </xdr:nvSpPr>
      <xdr:spPr>
        <a:xfrm>
          <a:off x="2673427" y="621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4,871</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112087</xdr:rowOff>
    </xdr:from>
    <xdr:to>
      <xdr:col>3</xdr:col>
      <xdr:colOff>3175</xdr:colOff>
      <xdr:row>36</xdr:row>
      <xdr:rowOff>42237</xdr:rowOff>
    </xdr:to>
    <xdr:sp macro="" textlink="">
      <xdr:nvSpPr>
        <xdr:cNvPr id="88" name="円/楕円 87"/>
        <xdr:cNvSpPr/>
      </xdr:nvSpPr>
      <xdr:spPr>
        <a:xfrm>
          <a:off x="1968500" y="611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33364</xdr:rowOff>
    </xdr:from>
    <xdr:ext cx="469744" cy="259045"/>
    <xdr:sp macro="" textlink="">
      <xdr:nvSpPr>
        <xdr:cNvPr id="89" name="テキスト ボックス 88"/>
        <xdr:cNvSpPr txBox="1"/>
      </xdr:nvSpPr>
      <xdr:spPr>
        <a:xfrm>
          <a:off x="1784427" y="620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4,904</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116332</xdr:rowOff>
    </xdr:from>
    <xdr:to>
      <xdr:col>1</xdr:col>
      <xdr:colOff>485775</xdr:colOff>
      <xdr:row>34</xdr:row>
      <xdr:rowOff>46482</xdr:rowOff>
    </xdr:to>
    <xdr:sp macro="" textlink="">
      <xdr:nvSpPr>
        <xdr:cNvPr id="90" name="円/楕円 89"/>
        <xdr:cNvSpPr/>
      </xdr:nvSpPr>
      <xdr:spPr>
        <a:xfrm>
          <a:off x="1079500" y="577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37609</xdr:rowOff>
    </xdr:from>
    <xdr:ext cx="469744" cy="259045"/>
    <xdr:sp macro="" textlink="">
      <xdr:nvSpPr>
        <xdr:cNvPr id="91" name="テキスト ボックス 90"/>
        <xdr:cNvSpPr txBox="1"/>
      </xdr:nvSpPr>
      <xdr:spPr>
        <a:xfrm>
          <a:off x="895427" y="586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21/67</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147,009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46465</xdr:rowOff>
    </xdr:from>
    <xdr:to>
      <xdr:col>6</xdr:col>
      <xdr:colOff>510540</xdr:colOff>
      <xdr:row>58</xdr:row>
      <xdr:rowOff>73954</xdr:rowOff>
    </xdr:to>
    <xdr:cxnSp macro="">
      <xdr:nvCxnSpPr>
        <xdr:cNvPr id="115" name="直線コネクタ 114"/>
        <xdr:cNvCxnSpPr/>
      </xdr:nvCxnSpPr>
      <xdr:spPr>
        <a:xfrm flipV="1">
          <a:off x="4633595" y="8618965"/>
          <a:ext cx="1270" cy="1399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77781</xdr:rowOff>
    </xdr:from>
    <xdr:ext cx="534377" cy="259045"/>
    <xdr:sp macro="" textlink="">
      <xdr:nvSpPr>
        <xdr:cNvPr id="116" name="総務費最小値テキスト"/>
        <xdr:cNvSpPr txBox="1"/>
      </xdr:nvSpPr>
      <xdr:spPr>
        <a:xfrm>
          <a:off x="4686300" y="1002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37,256</a:t>
          </a:r>
          <a:endParaRPr kumimoji="1" lang="ja-JP" altLang="en-US" sz="1000" b="1">
            <a:latin typeface="ＭＳ Ｐゴシック"/>
          </a:endParaRPr>
        </a:p>
      </xdr:txBody>
    </xdr:sp>
    <xdr:clientData/>
  </xdr:oneCellAnchor>
  <xdr:twoCellAnchor>
    <xdr:from>
      <xdr:col>6</xdr:col>
      <xdr:colOff>422275</xdr:colOff>
      <xdr:row>58</xdr:row>
      <xdr:rowOff>73954</xdr:rowOff>
    </xdr:from>
    <xdr:to>
      <xdr:col>6</xdr:col>
      <xdr:colOff>600075</xdr:colOff>
      <xdr:row>58</xdr:row>
      <xdr:rowOff>73954</xdr:rowOff>
    </xdr:to>
    <xdr:cxnSp macro="">
      <xdr:nvCxnSpPr>
        <xdr:cNvPr id="117" name="直線コネクタ 116"/>
        <xdr:cNvCxnSpPr/>
      </xdr:nvCxnSpPr>
      <xdr:spPr>
        <a:xfrm>
          <a:off x="4546600" y="1001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164592</xdr:rowOff>
    </xdr:from>
    <xdr:ext cx="599010" cy="259045"/>
    <xdr:sp macro="" textlink="">
      <xdr:nvSpPr>
        <xdr:cNvPr id="118" name="総務費最大値テキスト"/>
        <xdr:cNvSpPr txBox="1"/>
      </xdr:nvSpPr>
      <xdr:spPr>
        <a:xfrm>
          <a:off x="4686300" y="8394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404,471</a:t>
          </a:r>
          <a:endParaRPr kumimoji="1" lang="ja-JP" altLang="en-US" sz="1000" b="1">
            <a:latin typeface="ＭＳ Ｐゴシック"/>
          </a:endParaRPr>
        </a:p>
      </xdr:txBody>
    </xdr:sp>
    <xdr:clientData/>
  </xdr:oneCellAnchor>
  <xdr:twoCellAnchor>
    <xdr:from>
      <xdr:col>6</xdr:col>
      <xdr:colOff>422275</xdr:colOff>
      <xdr:row>50</xdr:row>
      <xdr:rowOff>46465</xdr:rowOff>
    </xdr:from>
    <xdr:to>
      <xdr:col>6</xdr:col>
      <xdr:colOff>600075</xdr:colOff>
      <xdr:row>50</xdr:row>
      <xdr:rowOff>46465</xdr:rowOff>
    </xdr:to>
    <xdr:cxnSp macro="">
      <xdr:nvCxnSpPr>
        <xdr:cNvPr id="119" name="直線コネクタ 118"/>
        <xdr:cNvCxnSpPr/>
      </xdr:nvCxnSpPr>
      <xdr:spPr>
        <a:xfrm>
          <a:off x="4546600" y="8618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121511</xdr:rowOff>
    </xdr:from>
    <xdr:to>
      <xdr:col>6</xdr:col>
      <xdr:colOff>511175</xdr:colOff>
      <xdr:row>58</xdr:row>
      <xdr:rowOff>29130</xdr:rowOff>
    </xdr:to>
    <xdr:cxnSp macro="">
      <xdr:nvCxnSpPr>
        <xdr:cNvPr id="120" name="直線コネクタ 119"/>
        <xdr:cNvCxnSpPr/>
      </xdr:nvCxnSpPr>
      <xdr:spPr>
        <a:xfrm flipV="1">
          <a:off x="3797300" y="9894161"/>
          <a:ext cx="838200" cy="7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60161</xdr:rowOff>
    </xdr:from>
    <xdr:ext cx="534377" cy="259045"/>
    <xdr:sp macro="" textlink="">
      <xdr:nvSpPr>
        <xdr:cNvPr id="121" name="総務費平均値テキスト"/>
        <xdr:cNvSpPr txBox="1"/>
      </xdr:nvSpPr>
      <xdr:spPr>
        <a:xfrm>
          <a:off x="4686300" y="98328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66,881</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81734</xdr:rowOff>
    </xdr:from>
    <xdr:to>
      <xdr:col>6</xdr:col>
      <xdr:colOff>561975</xdr:colOff>
      <xdr:row>58</xdr:row>
      <xdr:rowOff>11884</xdr:rowOff>
    </xdr:to>
    <xdr:sp macro="" textlink="">
      <xdr:nvSpPr>
        <xdr:cNvPr id="122" name="フローチャート : 判断 121"/>
        <xdr:cNvSpPr/>
      </xdr:nvSpPr>
      <xdr:spPr>
        <a:xfrm>
          <a:off x="45847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11680</xdr:rowOff>
    </xdr:from>
    <xdr:to>
      <xdr:col>5</xdr:col>
      <xdr:colOff>358775</xdr:colOff>
      <xdr:row>58</xdr:row>
      <xdr:rowOff>29130</xdr:rowOff>
    </xdr:to>
    <xdr:cxnSp macro="">
      <xdr:nvCxnSpPr>
        <xdr:cNvPr id="123" name="直線コネクタ 122"/>
        <xdr:cNvCxnSpPr/>
      </xdr:nvCxnSpPr>
      <xdr:spPr>
        <a:xfrm>
          <a:off x="2908300" y="9955780"/>
          <a:ext cx="889000" cy="1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166205</xdr:rowOff>
    </xdr:from>
    <xdr:to>
      <xdr:col>5</xdr:col>
      <xdr:colOff>409575</xdr:colOff>
      <xdr:row>57</xdr:row>
      <xdr:rowOff>96355</xdr:rowOff>
    </xdr:to>
    <xdr:sp macro="" textlink="">
      <xdr:nvSpPr>
        <xdr:cNvPr id="124" name="フローチャート : 判断 123"/>
        <xdr:cNvSpPr/>
      </xdr:nvSpPr>
      <xdr:spPr>
        <a:xfrm>
          <a:off x="3746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112882</xdr:rowOff>
    </xdr:from>
    <xdr:ext cx="534377" cy="259045"/>
    <xdr:sp macro="" textlink="">
      <xdr:nvSpPr>
        <xdr:cNvPr id="125" name="テキスト ボックス 124"/>
        <xdr:cNvSpPr txBox="1"/>
      </xdr:nvSpPr>
      <xdr:spPr>
        <a:xfrm>
          <a:off x="3530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163284</xdr:rowOff>
    </xdr:from>
    <xdr:to>
      <xdr:col>4</xdr:col>
      <xdr:colOff>155575</xdr:colOff>
      <xdr:row>58</xdr:row>
      <xdr:rowOff>11680</xdr:rowOff>
    </xdr:to>
    <xdr:cxnSp macro="">
      <xdr:nvCxnSpPr>
        <xdr:cNvPr id="126" name="直線コネクタ 125"/>
        <xdr:cNvCxnSpPr/>
      </xdr:nvCxnSpPr>
      <xdr:spPr>
        <a:xfrm>
          <a:off x="2019300" y="9935934"/>
          <a:ext cx="889000" cy="1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19699</xdr:rowOff>
    </xdr:from>
    <xdr:to>
      <xdr:col>4</xdr:col>
      <xdr:colOff>206375</xdr:colOff>
      <xdr:row>57</xdr:row>
      <xdr:rowOff>121299</xdr:rowOff>
    </xdr:to>
    <xdr:sp macro="" textlink="">
      <xdr:nvSpPr>
        <xdr:cNvPr id="127" name="フローチャート : 判断 126"/>
        <xdr:cNvSpPr/>
      </xdr:nvSpPr>
      <xdr:spPr>
        <a:xfrm>
          <a:off x="2857500" y="97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137826</xdr:rowOff>
    </xdr:from>
    <xdr:ext cx="534377" cy="259045"/>
    <xdr:sp macro="" textlink="">
      <xdr:nvSpPr>
        <xdr:cNvPr id="128" name="テキスト ボックス 127"/>
        <xdr:cNvSpPr txBox="1"/>
      </xdr:nvSpPr>
      <xdr:spPr>
        <a:xfrm>
          <a:off x="2641111" y="956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19072</xdr:rowOff>
    </xdr:from>
    <xdr:to>
      <xdr:col>2</xdr:col>
      <xdr:colOff>638175</xdr:colOff>
      <xdr:row>57</xdr:row>
      <xdr:rowOff>163284</xdr:rowOff>
    </xdr:to>
    <xdr:cxnSp macro="">
      <xdr:nvCxnSpPr>
        <xdr:cNvPr id="129" name="直線コネクタ 128"/>
        <xdr:cNvCxnSpPr/>
      </xdr:nvCxnSpPr>
      <xdr:spPr>
        <a:xfrm>
          <a:off x="1130300" y="9791722"/>
          <a:ext cx="889000" cy="14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87616</xdr:rowOff>
    </xdr:from>
    <xdr:to>
      <xdr:col>3</xdr:col>
      <xdr:colOff>3175</xdr:colOff>
      <xdr:row>57</xdr:row>
      <xdr:rowOff>17766</xdr:rowOff>
    </xdr:to>
    <xdr:sp macro="" textlink="">
      <xdr:nvSpPr>
        <xdr:cNvPr id="130" name="フローチャート : 判断 129"/>
        <xdr:cNvSpPr/>
      </xdr:nvSpPr>
      <xdr:spPr>
        <a:xfrm>
          <a:off x="1968500" y="968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34293</xdr:rowOff>
    </xdr:from>
    <xdr:ext cx="599010" cy="259045"/>
    <xdr:sp macro="" textlink="">
      <xdr:nvSpPr>
        <xdr:cNvPr id="131" name="テキスト ボックス 130"/>
        <xdr:cNvSpPr txBox="1"/>
      </xdr:nvSpPr>
      <xdr:spPr>
        <a:xfrm>
          <a:off x="1719794" y="946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35720</xdr:rowOff>
    </xdr:from>
    <xdr:to>
      <xdr:col>1</xdr:col>
      <xdr:colOff>485775</xdr:colOff>
      <xdr:row>57</xdr:row>
      <xdr:rowOff>137320</xdr:rowOff>
    </xdr:to>
    <xdr:sp macro="" textlink="">
      <xdr:nvSpPr>
        <xdr:cNvPr id="132" name="フローチャート : 判断 131"/>
        <xdr:cNvSpPr/>
      </xdr:nvSpPr>
      <xdr:spPr>
        <a:xfrm>
          <a:off x="1079500" y="9808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128447</xdr:rowOff>
    </xdr:from>
    <xdr:ext cx="534377" cy="259045"/>
    <xdr:sp macro="" textlink="">
      <xdr:nvSpPr>
        <xdr:cNvPr id="133" name="テキスト ボックス 132"/>
        <xdr:cNvSpPr txBox="1"/>
      </xdr:nvSpPr>
      <xdr:spPr>
        <a:xfrm>
          <a:off x="863111" y="990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70711</xdr:rowOff>
    </xdr:from>
    <xdr:to>
      <xdr:col>6</xdr:col>
      <xdr:colOff>561975</xdr:colOff>
      <xdr:row>58</xdr:row>
      <xdr:rowOff>861</xdr:rowOff>
    </xdr:to>
    <xdr:sp macro="" textlink="">
      <xdr:nvSpPr>
        <xdr:cNvPr id="139" name="円/楕円 138"/>
        <xdr:cNvSpPr/>
      </xdr:nvSpPr>
      <xdr:spPr>
        <a:xfrm>
          <a:off x="4584700" y="98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30088</xdr:rowOff>
    </xdr:from>
    <xdr:ext cx="534377" cy="259045"/>
    <xdr:sp macro="" textlink="">
      <xdr:nvSpPr>
        <xdr:cNvPr id="140" name="総務費該当値テキスト"/>
        <xdr:cNvSpPr txBox="1"/>
      </xdr:nvSpPr>
      <xdr:spPr>
        <a:xfrm>
          <a:off x="4686300" y="963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69,774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149780</xdr:rowOff>
    </xdr:from>
    <xdr:to>
      <xdr:col>5</xdr:col>
      <xdr:colOff>409575</xdr:colOff>
      <xdr:row>58</xdr:row>
      <xdr:rowOff>79930</xdr:rowOff>
    </xdr:to>
    <xdr:sp macro="" textlink="">
      <xdr:nvSpPr>
        <xdr:cNvPr id="141" name="円/楕円 140"/>
        <xdr:cNvSpPr/>
      </xdr:nvSpPr>
      <xdr:spPr>
        <a:xfrm>
          <a:off x="3746500" y="992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71057</xdr:rowOff>
    </xdr:from>
    <xdr:ext cx="534377" cy="259045"/>
    <xdr:sp macro="" textlink="">
      <xdr:nvSpPr>
        <xdr:cNvPr id="142" name="テキスト ボックス 141"/>
        <xdr:cNvSpPr txBox="1"/>
      </xdr:nvSpPr>
      <xdr:spPr>
        <a:xfrm>
          <a:off x="3530111" y="1001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49,021</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132330</xdr:rowOff>
    </xdr:from>
    <xdr:to>
      <xdr:col>4</xdr:col>
      <xdr:colOff>206375</xdr:colOff>
      <xdr:row>58</xdr:row>
      <xdr:rowOff>62480</xdr:rowOff>
    </xdr:to>
    <xdr:sp macro="" textlink="">
      <xdr:nvSpPr>
        <xdr:cNvPr id="143" name="円/楕円 142"/>
        <xdr:cNvSpPr/>
      </xdr:nvSpPr>
      <xdr:spPr>
        <a:xfrm>
          <a:off x="2857500" y="990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53607</xdr:rowOff>
    </xdr:from>
    <xdr:ext cx="534377" cy="259045"/>
    <xdr:sp macro="" textlink="">
      <xdr:nvSpPr>
        <xdr:cNvPr id="144" name="テキスト ボックス 143"/>
        <xdr:cNvSpPr txBox="1"/>
      </xdr:nvSpPr>
      <xdr:spPr>
        <a:xfrm>
          <a:off x="2641111" y="999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53,601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112484</xdr:rowOff>
    </xdr:from>
    <xdr:to>
      <xdr:col>3</xdr:col>
      <xdr:colOff>3175</xdr:colOff>
      <xdr:row>58</xdr:row>
      <xdr:rowOff>42634</xdr:rowOff>
    </xdr:to>
    <xdr:sp macro="" textlink="">
      <xdr:nvSpPr>
        <xdr:cNvPr id="145" name="円/楕円 144"/>
        <xdr:cNvSpPr/>
      </xdr:nvSpPr>
      <xdr:spPr>
        <a:xfrm>
          <a:off x="1968500" y="988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33761</xdr:rowOff>
    </xdr:from>
    <xdr:ext cx="534377" cy="259045"/>
    <xdr:sp macro="" textlink="">
      <xdr:nvSpPr>
        <xdr:cNvPr id="146" name="テキスト ボックス 145"/>
        <xdr:cNvSpPr txBox="1"/>
      </xdr:nvSpPr>
      <xdr:spPr>
        <a:xfrm>
          <a:off x="1752111" y="997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58,810</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139722</xdr:rowOff>
    </xdr:from>
    <xdr:to>
      <xdr:col>1</xdr:col>
      <xdr:colOff>485775</xdr:colOff>
      <xdr:row>57</xdr:row>
      <xdr:rowOff>69872</xdr:rowOff>
    </xdr:to>
    <xdr:sp macro="" textlink="">
      <xdr:nvSpPr>
        <xdr:cNvPr id="147" name="円/楕円 146"/>
        <xdr:cNvSpPr/>
      </xdr:nvSpPr>
      <xdr:spPr>
        <a:xfrm>
          <a:off x="1079500" y="974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86399</xdr:rowOff>
    </xdr:from>
    <xdr:ext cx="534377" cy="259045"/>
    <xdr:sp macro="" textlink="">
      <xdr:nvSpPr>
        <xdr:cNvPr id="148" name="テキスト ボックス 147"/>
        <xdr:cNvSpPr txBox="1"/>
      </xdr:nvSpPr>
      <xdr:spPr>
        <a:xfrm>
          <a:off x="863111" y="951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96,661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31/67</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140,448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32967</xdr:rowOff>
    </xdr:from>
    <xdr:to>
      <xdr:col>6</xdr:col>
      <xdr:colOff>510540</xdr:colOff>
      <xdr:row>79</xdr:row>
      <xdr:rowOff>2011</xdr:rowOff>
    </xdr:to>
    <xdr:cxnSp macro="">
      <xdr:nvCxnSpPr>
        <xdr:cNvPr id="173" name="直線コネクタ 172"/>
        <xdr:cNvCxnSpPr/>
      </xdr:nvCxnSpPr>
      <xdr:spPr>
        <a:xfrm flipV="1">
          <a:off x="4633595" y="12034467"/>
          <a:ext cx="1270" cy="15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5838</xdr:rowOff>
    </xdr:from>
    <xdr:ext cx="599010" cy="259045"/>
    <xdr:sp macro="" textlink="">
      <xdr:nvSpPr>
        <xdr:cNvPr id="174" name="民生費最小値テキスト"/>
        <xdr:cNvSpPr txBox="1"/>
      </xdr:nvSpPr>
      <xdr:spPr>
        <a:xfrm>
          <a:off x="4686300" y="13550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111,139</a:t>
          </a:r>
          <a:endParaRPr kumimoji="1" lang="ja-JP" altLang="en-US" sz="1000" b="1">
            <a:latin typeface="ＭＳ Ｐゴシック"/>
          </a:endParaRPr>
        </a:p>
      </xdr:txBody>
    </xdr:sp>
    <xdr:clientData/>
  </xdr:oneCellAnchor>
  <xdr:twoCellAnchor>
    <xdr:from>
      <xdr:col>6</xdr:col>
      <xdr:colOff>422275</xdr:colOff>
      <xdr:row>79</xdr:row>
      <xdr:rowOff>2011</xdr:rowOff>
    </xdr:from>
    <xdr:to>
      <xdr:col>6</xdr:col>
      <xdr:colOff>600075</xdr:colOff>
      <xdr:row>79</xdr:row>
      <xdr:rowOff>2011</xdr:rowOff>
    </xdr:to>
    <xdr:cxnSp macro="">
      <xdr:nvCxnSpPr>
        <xdr:cNvPr id="175" name="直線コネクタ 174"/>
        <xdr:cNvCxnSpPr/>
      </xdr:nvCxnSpPr>
      <xdr:spPr>
        <a:xfrm>
          <a:off x="4546600" y="1354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151094</xdr:rowOff>
    </xdr:from>
    <xdr:ext cx="599010" cy="259045"/>
    <xdr:sp macro="" textlink="">
      <xdr:nvSpPr>
        <xdr:cNvPr id="176" name="民生費最大値テキスト"/>
        <xdr:cNvSpPr txBox="1"/>
      </xdr:nvSpPr>
      <xdr:spPr>
        <a:xfrm>
          <a:off x="4686300" y="1180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508,014</a:t>
          </a:r>
          <a:endParaRPr kumimoji="1" lang="ja-JP" altLang="en-US" sz="1000" b="1">
            <a:latin typeface="ＭＳ Ｐゴシック"/>
          </a:endParaRPr>
        </a:p>
      </xdr:txBody>
    </xdr:sp>
    <xdr:clientData/>
  </xdr:oneCellAnchor>
  <xdr:twoCellAnchor>
    <xdr:from>
      <xdr:col>6</xdr:col>
      <xdr:colOff>422275</xdr:colOff>
      <xdr:row>70</xdr:row>
      <xdr:rowOff>32967</xdr:rowOff>
    </xdr:from>
    <xdr:to>
      <xdr:col>6</xdr:col>
      <xdr:colOff>600075</xdr:colOff>
      <xdr:row>70</xdr:row>
      <xdr:rowOff>32967</xdr:rowOff>
    </xdr:to>
    <xdr:cxnSp macro="">
      <xdr:nvCxnSpPr>
        <xdr:cNvPr id="177" name="直線コネクタ 176"/>
        <xdr:cNvCxnSpPr/>
      </xdr:nvCxnSpPr>
      <xdr:spPr>
        <a:xfrm>
          <a:off x="4546600" y="12034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84189</xdr:rowOff>
    </xdr:from>
    <xdr:to>
      <xdr:col>6</xdr:col>
      <xdr:colOff>511175</xdr:colOff>
      <xdr:row>78</xdr:row>
      <xdr:rowOff>102327</xdr:rowOff>
    </xdr:to>
    <xdr:cxnSp macro="">
      <xdr:nvCxnSpPr>
        <xdr:cNvPr id="178" name="直線コネクタ 177"/>
        <xdr:cNvCxnSpPr/>
      </xdr:nvCxnSpPr>
      <xdr:spPr>
        <a:xfrm flipV="1">
          <a:off x="3797300" y="13457289"/>
          <a:ext cx="838200" cy="1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16942</xdr:rowOff>
    </xdr:from>
    <xdr:ext cx="599010" cy="259045"/>
    <xdr:sp macro="" textlink="">
      <xdr:nvSpPr>
        <xdr:cNvPr id="179" name="民生費平均値テキスト"/>
        <xdr:cNvSpPr txBox="1"/>
      </xdr:nvSpPr>
      <xdr:spPr>
        <a:xfrm>
          <a:off x="4686300" y="13218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144,891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165515</xdr:rowOff>
    </xdr:from>
    <xdr:to>
      <xdr:col>6</xdr:col>
      <xdr:colOff>561975</xdr:colOff>
      <xdr:row>78</xdr:row>
      <xdr:rowOff>95665</xdr:rowOff>
    </xdr:to>
    <xdr:sp macro="" textlink="">
      <xdr:nvSpPr>
        <xdr:cNvPr id="180" name="フローチャート : 判断 179"/>
        <xdr:cNvSpPr/>
      </xdr:nvSpPr>
      <xdr:spPr>
        <a:xfrm>
          <a:off x="4584700" y="1336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102327</xdr:rowOff>
    </xdr:from>
    <xdr:to>
      <xdr:col>5</xdr:col>
      <xdr:colOff>358775</xdr:colOff>
      <xdr:row>78</xdr:row>
      <xdr:rowOff>156262</xdr:rowOff>
    </xdr:to>
    <xdr:cxnSp macro="">
      <xdr:nvCxnSpPr>
        <xdr:cNvPr id="181" name="直線コネクタ 180"/>
        <xdr:cNvCxnSpPr/>
      </xdr:nvCxnSpPr>
      <xdr:spPr>
        <a:xfrm flipV="1">
          <a:off x="2908300" y="13475427"/>
          <a:ext cx="889000" cy="5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104270</xdr:rowOff>
    </xdr:from>
    <xdr:to>
      <xdr:col>5</xdr:col>
      <xdr:colOff>409575</xdr:colOff>
      <xdr:row>78</xdr:row>
      <xdr:rowOff>34420</xdr:rowOff>
    </xdr:to>
    <xdr:sp macro="" textlink="">
      <xdr:nvSpPr>
        <xdr:cNvPr id="182" name="フローチャート : 判断 181"/>
        <xdr:cNvSpPr/>
      </xdr:nvSpPr>
      <xdr:spPr>
        <a:xfrm>
          <a:off x="3746500" y="1330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50947</xdr:rowOff>
    </xdr:from>
    <xdr:ext cx="599010" cy="259045"/>
    <xdr:sp macro="" textlink="">
      <xdr:nvSpPr>
        <xdr:cNvPr id="183" name="テキスト ボックス 182"/>
        <xdr:cNvSpPr txBox="1"/>
      </xdr:nvSpPr>
      <xdr:spPr>
        <a:xfrm>
          <a:off x="3497794" y="1308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84596</xdr:rowOff>
    </xdr:from>
    <xdr:to>
      <xdr:col>4</xdr:col>
      <xdr:colOff>155575</xdr:colOff>
      <xdr:row>78</xdr:row>
      <xdr:rowOff>156262</xdr:rowOff>
    </xdr:to>
    <xdr:cxnSp macro="">
      <xdr:nvCxnSpPr>
        <xdr:cNvPr id="184" name="直線コネクタ 183"/>
        <xdr:cNvCxnSpPr/>
      </xdr:nvCxnSpPr>
      <xdr:spPr>
        <a:xfrm>
          <a:off x="2019300" y="13457696"/>
          <a:ext cx="889000" cy="7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117822</xdr:rowOff>
    </xdr:from>
    <xdr:to>
      <xdr:col>4</xdr:col>
      <xdr:colOff>206375</xdr:colOff>
      <xdr:row>78</xdr:row>
      <xdr:rowOff>47972</xdr:rowOff>
    </xdr:to>
    <xdr:sp macro="" textlink="">
      <xdr:nvSpPr>
        <xdr:cNvPr id="185" name="フローチャート : 判断 184"/>
        <xdr:cNvSpPr/>
      </xdr:nvSpPr>
      <xdr:spPr>
        <a:xfrm>
          <a:off x="2857500" y="1331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64499</xdr:rowOff>
    </xdr:from>
    <xdr:ext cx="599010" cy="259045"/>
    <xdr:sp macro="" textlink="">
      <xdr:nvSpPr>
        <xdr:cNvPr id="186" name="テキスト ボックス 185"/>
        <xdr:cNvSpPr txBox="1"/>
      </xdr:nvSpPr>
      <xdr:spPr>
        <a:xfrm>
          <a:off x="2608794" y="13094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84596</xdr:rowOff>
    </xdr:from>
    <xdr:to>
      <xdr:col>2</xdr:col>
      <xdr:colOff>638175</xdr:colOff>
      <xdr:row>78</xdr:row>
      <xdr:rowOff>110401</xdr:rowOff>
    </xdr:to>
    <xdr:cxnSp macro="">
      <xdr:nvCxnSpPr>
        <xdr:cNvPr id="187" name="直線コネクタ 186"/>
        <xdr:cNvCxnSpPr/>
      </xdr:nvCxnSpPr>
      <xdr:spPr>
        <a:xfrm flipV="1">
          <a:off x="1130300" y="13457696"/>
          <a:ext cx="889000" cy="2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127899</xdr:rowOff>
    </xdr:from>
    <xdr:to>
      <xdr:col>3</xdr:col>
      <xdr:colOff>3175</xdr:colOff>
      <xdr:row>78</xdr:row>
      <xdr:rowOff>58049</xdr:rowOff>
    </xdr:to>
    <xdr:sp macro="" textlink="">
      <xdr:nvSpPr>
        <xdr:cNvPr id="188" name="フローチャート : 判断 187"/>
        <xdr:cNvSpPr/>
      </xdr:nvSpPr>
      <xdr:spPr>
        <a:xfrm>
          <a:off x="1968500" y="13329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74576</xdr:rowOff>
    </xdr:from>
    <xdr:ext cx="599010" cy="259045"/>
    <xdr:sp macro="" textlink="">
      <xdr:nvSpPr>
        <xdr:cNvPr id="189" name="テキスト ボックス 188"/>
        <xdr:cNvSpPr txBox="1"/>
      </xdr:nvSpPr>
      <xdr:spPr>
        <a:xfrm>
          <a:off x="1719794" y="13104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120588</xdr:rowOff>
    </xdr:from>
    <xdr:to>
      <xdr:col>1</xdr:col>
      <xdr:colOff>485775</xdr:colOff>
      <xdr:row>78</xdr:row>
      <xdr:rowOff>50738</xdr:rowOff>
    </xdr:to>
    <xdr:sp macro="" textlink="">
      <xdr:nvSpPr>
        <xdr:cNvPr id="190" name="フローチャート : 判断 189"/>
        <xdr:cNvSpPr/>
      </xdr:nvSpPr>
      <xdr:spPr>
        <a:xfrm>
          <a:off x="1079500" y="13322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67265</xdr:rowOff>
    </xdr:from>
    <xdr:ext cx="599010" cy="259045"/>
    <xdr:sp macro="" textlink="">
      <xdr:nvSpPr>
        <xdr:cNvPr id="191" name="テキスト ボックス 190"/>
        <xdr:cNvSpPr txBox="1"/>
      </xdr:nvSpPr>
      <xdr:spPr>
        <a:xfrm>
          <a:off x="830794" y="1309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33389</xdr:rowOff>
    </xdr:from>
    <xdr:to>
      <xdr:col>6</xdr:col>
      <xdr:colOff>561975</xdr:colOff>
      <xdr:row>78</xdr:row>
      <xdr:rowOff>134989</xdr:rowOff>
    </xdr:to>
    <xdr:sp macro="" textlink="">
      <xdr:nvSpPr>
        <xdr:cNvPr id="197" name="円/楕円 196"/>
        <xdr:cNvSpPr/>
      </xdr:nvSpPr>
      <xdr:spPr>
        <a:xfrm>
          <a:off x="4584700" y="1340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143943</xdr:rowOff>
    </xdr:from>
    <xdr:ext cx="599010" cy="259045"/>
    <xdr:sp macro="" textlink="">
      <xdr:nvSpPr>
        <xdr:cNvPr id="198" name="民生費該当値テキスト"/>
        <xdr:cNvSpPr txBox="1"/>
      </xdr:nvSpPr>
      <xdr:spPr>
        <a:xfrm>
          <a:off x="4686300" y="13345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134,570</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51527</xdr:rowOff>
    </xdr:from>
    <xdr:to>
      <xdr:col>5</xdr:col>
      <xdr:colOff>409575</xdr:colOff>
      <xdr:row>78</xdr:row>
      <xdr:rowOff>153127</xdr:rowOff>
    </xdr:to>
    <xdr:sp macro="" textlink="">
      <xdr:nvSpPr>
        <xdr:cNvPr id="199" name="円/楕円 198"/>
        <xdr:cNvSpPr/>
      </xdr:nvSpPr>
      <xdr:spPr>
        <a:xfrm>
          <a:off x="3746500" y="1342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144254</xdr:rowOff>
    </xdr:from>
    <xdr:ext cx="599010" cy="259045"/>
    <xdr:sp macro="" textlink="">
      <xdr:nvSpPr>
        <xdr:cNvPr id="200" name="テキスト ボックス 199"/>
        <xdr:cNvSpPr txBox="1"/>
      </xdr:nvSpPr>
      <xdr:spPr>
        <a:xfrm>
          <a:off x="3497794" y="13517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129,809</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105462</xdr:rowOff>
    </xdr:from>
    <xdr:to>
      <xdr:col>4</xdr:col>
      <xdr:colOff>206375</xdr:colOff>
      <xdr:row>79</xdr:row>
      <xdr:rowOff>35612</xdr:rowOff>
    </xdr:to>
    <xdr:sp macro="" textlink="">
      <xdr:nvSpPr>
        <xdr:cNvPr id="201" name="円/楕円 200"/>
        <xdr:cNvSpPr/>
      </xdr:nvSpPr>
      <xdr:spPr>
        <a:xfrm>
          <a:off x="2857500" y="134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79</xdr:row>
      <xdr:rowOff>26739</xdr:rowOff>
    </xdr:from>
    <xdr:ext cx="599010" cy="259045"/>
    <xdr:sp macro="" textlink="">
      <xdr:nvSpPr>
        <xdr:cNvPr id="202" name="テキスト ボックス 201"/>
        <xdr:cNvSpPr txBox="1"/>
      </xdr:nvSpPr>
      <xdr:spPr>
        <a:xfrm>
          <a:off x="2608794" y="13571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115,653</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33796</xdr:rowOff>
    </xdr:from>
    <xdr:to>
      <xdr:col>3</xdr:col>
      <xdr:colOff>3175</xdr:colOff>
      <xdr:row>78</xdr:row>
      <xdr:rowOff>135396</xdr:rowOff>
    </xdr:to>
    <xdr:sp macro="" textlink="">
      <xdr:nvSpPr>
        <xdr:cNvPr id="203" name="円/楕円 202"/>
        <xdr:cNvSpPr/>
      </xdr:nvSpPr>
      <xdr:spPr>
        <a:xfrm>
          <a:off x="1968500" y="1340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126523</xdr:rowOff>
    </xdr:from>
    <xdr:ext cx="599010" cy="259045"/>
    <xdr:sp macro="" textlink="">
      <xdr:nvSpPr>
        <xdr:cNvPr id="204" name="テキスト ボックス 203"/>
        <xdr:cNvSpPr txBox="1"/>
      </xdr:nvSpPr>
      <xdr:spPr>
        <a:xfrm>
          <a:off x="1719794" y="1349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134,463</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59601</xdr:rowOff>
    </xdr:from>
    <xdr:to>
      <xdr:col>1</xdr:col>
      <xdr:colOff>485775</xdr:colOff>
      <xdr:row>78</xdr:row>
      <xdr:rowOff>161201</xdr:rowOff>
    </xdr:to>
    <xdr:sp macro="" textlink="">
      <xdr:nvSpPr>
        <xdr:cNvPr id="205" name="円/楕円 204"/>
        <xdr:cNvSpPr/>
      </xdr:nvSpPr>
      <xdr:spPr>
        <a:xfrm>
          <a:off x="1079500" y="1343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152328</xdr:rowOff>
    </xdr:from>
    <xdr:ext cx="599010" cy="259045"/>
    <xdr:sp macro="" textlink="">
      <xdr:nvSpPr>
        <xdr:cNvPr id="206" name="テキスト ボックス 205"/>
        <xdr:cNvSpPr txBox="1"/>
      </xdr:nvSpPr>
      <xdr:spPr>
        <a:xfrm>
          <a:off x="830794" y="13525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127,690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44,602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104643</xdr:rowOff>
    </xdr:from>
    <xdr:to>
      <xdr:col>6</xdr:col>
      <xdr:colOff>510540</xdr:colOff>
      <xdr:row>99</xdr:row>
      <xdr:rowOff>109198</xdr:rowOff>
    </xdr:to>
    <xdr:cxnSp macro="">
      <xdr:nvCxnSpPr>
        <xdr:cNvPr id="233" name="直線コネクタ 232"/>
        <xdr:cNvCxnSpPr/>
      </xdr:nvCxnSpPr>
      <xdr:spPr>
        <a:xfrm flipV="1">
          <a:off x="4633595" y="15535143"/>
          <a:ext cx="1270" cy="1547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113025</xdr:rowOff>
    </xdr:from>
    <xdr:ext cx="534377" cy="259045"/>
    <xdr:sp macro="" textlink="">
      <xdr:nvSpPr>
        <xdr:cNvPr id="234" name="衛生費最小値テキスト"/>
        <xdr:cNvSpPr txBox="1"/>
      </xdr:nvSpPr>
      <xdr:spPr>
        <a:xfrm>
          <a:off x="4686300" y="1708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19,368</a:t>
          </a:r>
          <a:endParaRPr kumimoji="1" lang="ja-JP" altLang="en-US" sz="1000" b="1">
            <a:latin typeface="ＭＳ Ｐゴシック"/>
          </a:endParaRPr>
        </a:p>
      </xdr:txBody>
    </xdr:sp>
    <xdr:clientData/>
  </xdr:oneCellAnchor>
  <xdr:twoCellAnchor>
    <xdr:from>
      <xdr:col>6</xdr:col>
      <xdr:colOff>422275</xdr:colOff>
      <xdr:row>99</xdr:row>
      <xdr:rowOff>109198</xdr:rowOff>
    </xdr:from>
    <xdr:to>
      <xdr:col>6</xdr:col>
      <xdr:colOff>600075</xdr:colOff>
      <xdr:row>99</xdr:row>
      <xdr:rowOff>109198</xdr:rowOff>
    </xdr:to>
    <xdr:cxnSp macro="">
      <xdr:nvCxnSpPr>
        <xdr:cNvPr id="235" name="直線コネクタ 234"/>
        <xdr:cNvCxnSpPr/>
      </xdr:nvCxnSpPr>
      <xdr:spPr>
        <a:xfrm>
          <a:off x="4546600" y="17082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51320</xdr:rowOff>
    </xdr:from>
    <xdr:ext cx="599010" cy="259045"/>
    <xdr:sp macro="" textlink="">
      <xdr:nvSpPr>
        <xdr:cNvPr id="236" name="衛生費最大値テキスト"/>
        <xdr:cNvSpPr txBox="1"/>
      </xdr:nvSpPr>
      <xdr:spPr>
        <a:xfrm>
          <a:off x="4686300" y="15310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114,147</a:t>
          </a:r>
          <a:endParaRPr kumimoji="1" lang="ja-JP" altLang="en-US" sz="1000" b="1">
            <a:latin typeface="ＭＳ Ｐゴシック"/>
          </a:endParaRPr>
        </a:p>
      </xdr:txBody>
    </xdr:sp>
    <xdr:clientData/>
  </xdr:oneCellAnchor>
  <xdr:twoCellAnchor>
    <xdr:from>
      <xdr:col>6</xdr:col>
      <xdr:colOff>422275</xdr:colOff>
      <xdr:row>90</xdr:row>
      <xdr:rowOff>104643</xdr:rowOff>
    </xdr:from>
    <xdr:to>
      <xdr:col>6</xdr:col>
      <xdr:colOff>600075</xdr:colOff>
      <xdr:row>90</xdr:row>
      <xdr:rowOff>104643</xdr:rowOff>
    </xdr:to>
    <xdr:cxnSp macro="">
      <xdr:nvCxnSpPr>
        <xdr:cNvPr id="237" name="直線コネクタ 236"/>
        <xdr:cNvCxnSpPr/>
      </xdr:nvCxnSpPr>
      <xdr:spPr>
        <a:xfrm>
          <a:off x="4546600" y="155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94</xdr:row>
      <xdr:rowOff>108953</xdr:rowOff>
    </xdr:from>
    <xdr:to>
      <xdr:col>6</xdr:col>
      <xdr:colOff>511175</xdr:colOff>
      <xdr:row>95</xdr:row>
      <xdr:rowOff>7488</xdr:rowOff>
    </xdr:to>
    <xdr:cxnSp macro="">
      <xdr:nvCxnSpPr>
        <xdr:cNvPr id="238" name="直線コネクタ 237"/>
        <xdr:cNvCxnSpPr/>
      </xdr:nvCxnSpPr>
      <xdr:spPr>
        <a:xfrm flipV="1">
          <a:off x="3797300" y="16225253"/>
          <a:ext cx="838200" cy="6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143451</xdr:rowOff>
    </xdr:from>
    <xdr:ext cx="534377" cy="259045"/>
    <xdr:sp macro="" textlink="">
      <xdr:nvSpPr>
        <xdr:cNvPr id="239" name="衛生費平均値テキスト"/>
        <xdr:cNvSpPr txBox="1"/>
      </xdr:nvSpPr>
      <xdr:spPr>
        <a:xfrm>
          <a:off x="4686300" y="16602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44,338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165024</xdr:rowOff>
    </xdr:from>
    <xdr:to>
      <xdr:col>6</xdr:col>
      <xdr:colOff>561975</xdr:colOff>
      <xdr:row>97</xdr:row>
      <xdr:rowOff>95174</xdr:rowOff>
    </xdr:to>
    <xdr:sp macro="" textlink="">
      <xdr:nvSpPr>
        <xdr:cNvPr id="240" name="フローチャート : 判断 239"/>
        <xdr:cNvSpPr/>
      </xdr:nvSpPr>
      <xdr:spPr>
        <a:xfrm>
          <a:off x="4584700" y="1662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7488</xdr:rowOff>
    </xdr:from>
    <xdr:to>
      <xdr:col>5</xdr:col>
      <xdr:colOff>358775</xdr:colOff>
      <xdr:row>96</xdr:row>
      <xdr:rowOff>5756</xdr:rowOff>
    </xdr:to>
    <xdr:cxnSp macro="">
      <xdr:nvCxnSpPr>
        <xdr:cNvPr id="241" name="直線コネクタ 240"/>
        <xdr:cNvCxnSpPr/>
      </xdr:nvCxnSpPr>
      <xdr:spPr>
        <a:xfrm flipV="1">
          <a:off x="2908300" y="16295238"/>
          <a:ext cx="889000" cy="16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70203</xdr:rowOff>
    </xdr:from>
    <xdr:to>
      <xdr:col>5</xdr:col>
      <xdr:colOff>409575</xdr:colOff>
      <xdr:row>97</xdr:row>
      <xdr:rowOff>353</xdr:rowOff>
    </xdr:to>
    <xdr:sp macro="" textlink="">
      <xdr:nvSpPr>
        <xdr:cNvPr id="242" name="フローチャート : 判断 241"/>
        <xdr:cNvSpPr/>
      </xdr:nvSpPr>
      <xdr:spPr>
        <a:xfrm>
          <a:off x="3746500" y="1652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162930</xdr:rowOff>
    </xdr:from>
    <xdr:ext cx="534377" cy="259045"/>
    <xdr:sp macro="" textlink="">
      <xdr:nvSpPr>
        <xdr:cNvPr id="243" name="テキスト ボックス 242"/>
        <xdr:cNvSpPr txBox="1"/>
      </xdr:nvSpPr>
      <xdr:spPr>
        <a:xfrm>
          <a:off x="3530111" y="16622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5756</xdr:rowOff>
    </xdr:from>
    <xdr:to>
      <xdr:col>4</xdr:col>
      <xdr:colOff>155575</xdr:colOff>
      <xdr:row>96</xdr:row>
      <xdr:rowOff>9627</xdr:rowOff>
    </xdr:to>
    <xdr:cxnSp macro="">
      <xdr:nvCxnSpPr>
        <xdr:cNvPr id="244" name="直線コネクタ 243"/>
        <xdr:cNvCxnSpPr/>
      </xdr:nvCxnSpPr>
      <xdr:spPr>
        <a:xfrm flipV="1">
          <a:off x="2019300" y="16464956"/>
          <a:ext cx="889000" cy="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125509</xdr:rowOff>
    </xdr:from>
    <xdr:to>
      <xdr:col>4</xdr:col>
      <xdr:colOff>206375</xdr:colOff>
      <xdr:row>97</xdr:row>
      <xdr:rowOff>55659</xdr:rowOff>
    </xdr:to>
    <xdr:sp macro="" textlink="">
      <xdr:nvSpPr>
        <xdr:cNvPr id="245" name="フローチャート : 判断 244"/>
        <xdr:cNvSpPr/>
      </xdr:nvSpPr>
      <xdr:spPr>
        <a:xfrm>
          <a:off x="2857500" y="165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46786</xdr:rowOff>
    </xdr:from>
    <xdr:ext cx="534377" cy="259045"/>
    <xdr:sp macro="" textlink="">
      <xdr:nvSpPr>
        <xdr:cNvPr id="246" name="テキスト ボックス 245"/>
        <xdr:cNvSpPr txBox="1"/>
      </xdr:nvSpPr>
      <xdr:spPr>
        <a:xfrm>
          <a:off x="2641111" y="1667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9627</xdr:rowOff>
    </xdr:from>
    <xdr:to>
      <xdr:col>2</xdr:col>
      <xdr:colOff>638175</xdr:colOff>
      <xdr:row>96</xdr:row>
      <xdr:rowOff>17007</xdr:rowOff>
    </xdr:to>
    <xdr:cxnSp macro="">
      <xdr:nvCxnSpPr>
        <xdr:cNvPr id="247" name="直線コネクタ 246"/>
        <xdr:cNvCxnSpPr/>
      </xdr:nvCxnSpPr>
      <xdr:spPr>
        <a:xfrm flipV="1">
          <a:off x="1130300" y="16468827"/>
          <a:ext cx="889000" cy="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133934</xdr:rowOff>
    </xdr:from>
    <xdr:to>
      <xdr:col>3</xdr:col>
      <xdr:colOff>3175</xdr:colOff>
      <xdr:row>97</xdr:row>
      <xdr:rowOff>64084</xdr:rowOff>
    </xdr:to>
    <xdr:sp macro="" textlink="">
      <xdr:nvSpPr>
        <xdr:cNvPr id="248" name="フローチャート : 判断 247"/>
        <xdr:cNvSpPr/>
      </xdr:nvSpPr>
      <xdr:spPr>
        <a:xfrm>
          <a:off x="1968500" y="1659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55211</xdr:rowOff>
    </xdr:from>
    <xdr:ext cx="534377" cy="259045"/>
    <xdr:sp macro="" textlink="">
      <xdr:nvSpPr>
        <xdr:cNvPr id="249" name="テキスト ボックス 248"/>
        <xdr:cNvSpPr txBox="1"/>
      </xdr:nvSpPr>
      <xdr:spPr>
        <a:xfrm>
          <a:off x="1752111" y="1668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132122</xdr:rowOff>
    </xdr:from>
    <xdr:to>
      <xdr:col>1</xdr:col>
      <xdr:colOff>485775</xdr:colOff>
      <xdr:row>97</xdr:row>
      <xdr:rowOff>62272</xdr:rowOff>
    </xdr:to>
    <xdr:sp macro="" textlink="">
      <xdr:nvSpPr>
        <xdr:cNvPr id="250" name="フローチャート : 判断 249"/>
        <xdr:cNvSpPr/>
      </xdr:nvSpPr>
      <xdr:spPr>
        <a:xfrm>
          <a:off x="1079500" y="1659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53399</xdr:rowOff>
    </xdr:from>
    <xdr:ext cx="534377" cy="259045"/>
    <xdr:sp macro="" textlink="">
      <xdr:nvSpPr>
        <xdr:cNvPr id="251" name="テキスト ボックス 250"/>
        <xdr:cNvSpPr txBox="1"/>
      </xdr:nvSpPr>
      <xdr:spPr>
        <a:xfrm>
          <a:off x="863111" y="16684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58153</xdr:rowOff>
    </xdr:from>
    <xdr:to>
      <xdr:col>6</xdr:col>
      <xdr:colOff>561975</xdr:colOff>
      <xdr:row>94</xdr:row>
      <xdr:rowOff>159753</xdr:rowOff>
    </xdr:to>
    <xdr:sp macro="" textlink="">
      <xdr:nvSpPr>
        <xdr:cNvPr id="257" name="円/楕円 256"/>
        <xdr:cNvSpPr/>
      </xdr:nvSpPr>
      <xdr:spPr>
        <a:xfrm>
          <a:off x="4584700" y="1617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93</xdr:row>
      <xdr:rowOff>81030</xdr:rowOff>
    </xdr:from>
    <xdr:ext cx="534377" cy="259045"/>
    <xdr:sp macro="" textlink="">
      <xdr:nvSpPr>
        <xdr:cNvPr id="258" name="衛生費該当値テキスト"/>
        <xdr:cNvSpPr txBox="1"/>
      </xdr:nvSpPr>
      <xdr:spPr>
        <a:xfrm>
          <a:off x="4686300" y="1602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71,883</a:t>
          </a:r>
          <a:endParaRPr kumimoji="1" lang="ja-JP" altLang="en-US" sz="1000" b="1">
            <a:solidFill>
              <a:srgbClr val="FF0000"/>
            </a:solidFill>
            <a:latin typeface="ＭＳ Ｐゴシック"/>
          </a:endParaRPr>
        </a:p>
      </xdr:txBody>
    </xdr:sp>
    <xdr:clientData/>
  </xdr:oneCellAnchor>
  <xdr:twoCellAnchor>
    <xdr:from>
      <xdr:col>5</xdr:col>
      <xdr:colOff>307975</xdr:colOff>
      <xdr:row>94</xdr:row>
      <xdr:rowOff>128138</xdr:rowOff>
    </xdr:from>
    <xdr:to>
      <xdr:col>5</xdr:col>
      <xdr:colOff>409575</xdr:colOff>
      <xdr:row>95</xdr:row>
      <xdr:rowOff>58288</xdr:rowOff>
    </xdr:to>
    <xdr:sp macro="" textlink="">
      <xdr:nvSpPr>
        <xdr:cNvPr id="259" name="円/楕円 258"/>
        <xdr:cNvSpPr/>
      </xdr:nvSpPr>
      <xdr:spPr>
        <a:xfrm>
          <a:off x="3746500" y="1624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74815</xdr:rowOff>
    </xdr:from>
    <xdr:ext cx="534377" cy="259045"/>
    <xdr:sp macro="" textlink="">
      <xdr:nvSpPr>
        <xdr:cNvPr id="260" name="テキスト ボックス 259"/>
        <xdr:cNvSpPr txBox="1"/>
      </xdr:nvSpPr>
      <xdr:spPr>
        <a:xfrm>
          <a:off x="3530111" y="1601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67,597</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126406</xdr:rowOff>
    </xdr:from>
    <xdr:to>
      <xdr:col>4</xdr:col>
      <xdr:colOff>206375</xdr:colOff>
      <xdr:row>96</xdr:row>
      <xdr:rowOff>56556</xdr:rowOff>
    </xdr:to>
    <xdr:sp macro="" textlink="">
      <xdr:nvSpPr>
        <xdr:cNvPr id="261" name="円/楕円 260"/>
        <xdr:cNvSpPr/>
      </xdr:nvSpPr>
      <xdr:spPr>
        <a:xfrm>
          <a:off x="2857500" y="1641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73083</xdr:rowOff>
    </xdr:from>
    <xdr:ext cx="534377" cy="259045"/>
    <xdr:sp macro="" textlink="">
      <xdr:nvSpPr>
        <xdr:cNvPr id="262" name="テキスト ボックス 261"/>
        <xdr:cNvSpPr txBox="1"/>
      </xdr:nvSpPr>
      <xdr:spPr>
        <a:xfrm>
          <a:off x="2641111" y="1618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57,203</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130277</xdr:rowOff>
    </xdr:from>
    <xdr:to>
      <xdr:col>3</xdr:col>
      <xdr:colOff>3175</xdr:colOff>
      <xdr:row>96</xdr:row>
      <xdr:rowOff>60427</xdr:rowOff>
    </xdr:to>
    <xdr:sp macro="" textlink="">
      <xdr:nvSpPr>
        <xdr:cNvPr id="263" name="円/楕円 262"/>
        <xdr:cNvSpPr/>
      </xdr:nvSpPr>
      <xdr:spPr>
        <a:xfrm>
          <a:off x="1968500" y="1641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76954</xdr:rowOff>
    </xdr:from>
    <xdr:ext cx="534377" cy="259045"/>
    <xdr:sp macro="" textlink="">
      <xdr:nvSpPr>
        <xdr:cNvPr id="264" name="テキスト ボックス 263"/>
        <xdr:cNvSpPr txBox="1"/>
      </xdr:nvSpPr>
      <xdr:spPr>
        <a:xfrm>
          <a:off x="1752111" y="1619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56,966</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137657</xdr:rowOff>
    </xdr:from>
    <xdr:to>
      <xdr:col>1</xdr:col>
      <xdr:colOff>485775</xdr:colOff>
      <xdr:row>96</xdr:row>
      <xdr:rowOff>67807</xdr:rowOff>
    </xdr:to>
    <xdr:sp macro="" textlink="">
      <xdr:nvSpPr>
        <xdr:cNvPr id="265" name="円/楕円 264"/>
        <xdr:cNvSpPr/>
      </xdr:nvSpPr>
      <xdr:spPr>
        <a:xfrm>
          <a:off x="1079500" y="1642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84334</xdr:rowOff>
    </xdr:from>
    <xdr:ext cx="534377" cy="259045"/>
    <xdr:sp macro="" textlink="">
      <xdr:nvSpPr>
        <xdr:cNvPr id="266" name="テキスト ボックス 265"/>
        <xdr:cNvSpPr txBox="1"/>
      </xdr:nvSpPr>
      <xdr:spPr>
        <a:xfrm>
          <a:off x="863111" y="1620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56,514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8/67</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80" name="テキスト ボックス 27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2" name="テキスト ボックス 28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4" name="テキスト ボックス 28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6" name="テキスト ボックス 285"/>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8" name="テキスト ボックス 28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126365</xdr:rowOff>
    </xdr:from>
    <xdr:to>
      <xdr:col>15</xdr:col>
      <xdr:colOff>180340</xdr:colOff>
      <xdr:row>39</xdr:row>
      <xdr:rowOff>44450</xdr:rowOff>
    </xdr:to>
    <xdr:cxnSp macro="">
      <xdr:nvCxnSpPr>
        <xdr:cNvPr id="290" name="直線コネクタ 289"/>
        <xdr:cNvCxnSpPr/>
      </xdr:nvCxnSpPr>
      <xdr:spPr>
        <a:xfrm flipV="1">
          <a:off x="10475595" y="5269865"/>
          <a:ext cx="127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9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2" name="直線コネクタ 29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73042</xdr:rowOff>
    </xdr:from>
    <xdr:ext cx="469744" cy="259045"/>
    <xdr:sp macro="" textlink="">
      <xdr:nvSpPr>
        <xdr:cNvPr id="293" name="労働費最大値テキスト"/>
        <xdr:cNvSpPr txBox="1"/>
      </xdr:nvSpPr>
      <xdr:spPr>
        <a:xfrm>
          <a:off x="10528300" y="5045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7,670</a:t>
          </a:r>
          <a:endParaRPr kumimoji="1" lang="ja-JP" altLang="en-US" sz="1000" b="1">
            <a:latin typeface="ＭＳ Ｐゴシック"/>
          </a:endParaRPr>
        </a:p>
      </xdr:txBody>
    </xdr:sp>
    <xdr:clientData/>
  </xdr:oneCellAnchor>
  <xdr:twoCellAnchor>
    <xdr:from>
      <xdr:col>15</xdr:col>
      <xdr:colOff>92075</xdr:colOff>
      <xdr:row>30</xdr:row>
      <xdr:rowOff>126365</xdr:rowOff>
    </xdr:from>
    <xdr:to>
      <xdr:col>15</xdr:col>
      <xdr:colOff>269875</xdr:colOff>
      <xdr:row>30</xdr:row>
      <xdr:rowOff>126365</xdr:rowOff>
    </xdr:to>
    <xdr:cxnSp macro="">
      <xdr:nvCxnSpPr>
        <xdr:cNvPr id="294" name="直線コネクタ 293"/>
        <xdr:cNvCxnSpPr/>
      </xdr:nvCxnSpPr>
      <xdr:spPr>
        <a:xfrm>
          <a:off x="10388600" y="526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32</xdr:row>
      <xdr:rowOff>18161</xdr:rowOff>
    </xdr:from>
    <xdr:to>
      <xdr:col>15</xdr:col>
      <xdr:colOff>180975</xdr:colOff>
      <xdr:row>35</xdr:row>
      <xdr:rowOff>41973</xdr:rowOff>
    </xdr:to>
    <xdr:cxnSp macro="">
      <xdr:nvCxnSpPr>
        <xdr:cNvPr id="295" name="直線コネクタ 294"/>
        <xdr:cNvCxnSpPr/>
      </xdr:nvCxnSpPr>
      <xdr:spPr>
        <a:xfrm>
          <a:off x="9639300" y="5504561"/>
          <a:ext cx="838200" cy="53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50182</xdr:rowOff>
    </xdr:from>
    <xdr:ext cx="469744" cy="259045"/>
    <xdr:sp macro="" textlink="">
      <xdr:nvSpPr>
        <xdr:cNvPr id="296" name="労働費平均値テキスト"/>
        <xdr:cNvSpPr txBox="1"/>
      </xdr:nvSpPr>
      <xdr:spPr>
        <a:xfrm>
          <a:off x="10528300" y="6393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71755</xdr:rowOff>
    </xdr:from>
    <xdr:to>
      <xdr:col>15</xdr:col>
      <xdr:colOff>231775</xdr:colOff>
      <xdr:row>38</xdr:row>
      <xdr:rowOff>1905</xdr:rowOff>
    </xdr:to>
    <xdr:sp macro="" textlink="">
      <xdr:nvSpPr>
        <xdr:cNvPr id="297" name="フローチャート : 判断 296"/>
        <xdr:cNvSpPr/>
      </xdr:nvSpPr>
      <xdr:spPr>
        <a:xfrm>
          <a:off x="104267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31</xdr:row>
      <xdr:rowOff>103505</xdr:rowOff>
    </xdr:from>
    <xdr:to>
      <xdr:col>14</xdr:col>
      <xdr:colOff>28575</xdr:colOff>
      <xdr:row>32</xdr:row>
      <xdr:rowOff>18161</xdr:rowOff>
    </xdr:to>
    <xdr:cxnSp macro="">
      <xdr:nvCxnSpPr>
        <xdr:cNvPr id="298" name="直線コネクタ 297"/>
        <xdr:cNvCxnSpPr/>
      </xdr:nvCxnSpPr>
      <xdr:spPr>
        <a:xfrm>
          <a:off x="8750300" y="5418455"/>
          <a:ext cx="889000" cy="8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7747</xdr:rowOff>
    </xdr:from>
    <xdr:to>
      <xdr:col>14</xdr:col>
      <xdr:colOff>79375</xdr:colOff>
      <xdr:row>37</xdr:row>
      <xdr:rowOff>109347</xdr:rowOff>
    </xdr:to>
    <xdr:sp macro="" textlink="">
      <xdr:nvSpPr>
        <xdr:cNvPr id="299" name="フローチャート : 判断 298"/>
        <xdr:cNvSpPr/>
      </xdr:nvSpPr>
      <xdr:spPr>
        <a:xfrm>
          <a:off x="9588500" y="635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100474</xdr:rowOff>
    </xdr:from>
    <xdr:ext cx="469744" cy="259045"/>
    <xdr:sp macro="" textlink="">
      <xdr:nvSpPr>
        <xdr:cNvPr id="300" name="テキスト ボックス 299"/>
        <xdr:cNvSpPr txBox="1"/>
      </xdr:nvSpPr>
      <xdr:spPr>
        <a:xfrm>
          <a:off x="9404427" y="644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103505</xdr:rowOff>
    </xdr:from>
    <xdr:to>
      <xdr:col>12</xdr:col>
      <xdr:colOff>511175</xdr:colOff>
      <xdr:row>31</xdr:row>
      <xdr:rowOff>103886</xdr:rowOff>
    </xdr:to>
    <xdr:cxnSp macro="">
      <xdr:nvCxnSpPr>
        <xdr:cNvPr id="301" name="直線コネクタ 300"/>
        <xdr:cNvCxnSpPr/>
      </xdr:nvCxnSpPr>
      <xdr:spPr>
        <a:xfrm flipV="1">
          <a:off x="7861300" y="541845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55372</xdr:rowOff>
    </xdr:from>
    <xdr:to>
      <xdr:col>12</xdr:col>
      <xdr:colOff>561975</xdr:colOff>
      <xdr:row>36</xdr:row>
      <xdr:rowOff>156972</xdr:rowOff>
    </xdr:to>
    <xdr:sp macro="" textlink="">
      <xdr:nvSpPr>
        <xdr:cNvPr id="302" name="フローチャート : 判断 301"/>
        <xdr:cNvSpPr/>
      </xdr:nvSpPr>
      <xdr:spPr>
        <a:xfrm>
          <a:off x="8699500" y="622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148099</xdr:rowOff>
    </xdr:from>
    <xdr:ext cx="469744" cy="259045"/>
    <xdr:sp macro="" textlink="">
      <xdr:nvSpPr>
        <xdr:cNvPr id="303" name="テキスト ボックス 302"/>
        <xdr:cNvSpPr txBox="1"/>
      </xdr:nvSpPr>
      <xdr:spPr>
        <a:xfrm>
          <a:off x="8515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103886</xdr:rowOff>
    </xdr:from>
    <xdr:to>
      <xdr:col>11</xdr:col>
      <xdr:colOff>307975</xdr:colOff>
      <xdr:row>33</xdr:row>
      <xdr:rowOff>140462</xdr:rowOff>
    </xdr:to>
    <xdr:cxnSp macro="">
      <xdr:nvCxnSpPr>
        <xdr:cNvPr id="304" name="直線コネクタ 303"/>
        <xdr:cNvCxnSpPr/>
      </xdr:nvCxnSpPr>
      <xdr:spPr>
        <a:xfrm flipV="1">
          <a:off x="6972300" y="5418836"/>
          <a:ext cx="889000" cy="37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144907</xdr:rowOff>
    </xdr:from>
    <xdr:to>
      <xdr:col>11</xdr:col>
      <xdr:colOff>358775</xdr:colOff>
      <xdr:row>36</xdr:row>
      <xdr:rowOff>75057</xdr:rowOff>
    </xdr:to>
    <xdr:sp macro="" textlink="">
      <xdr:nvSpPr>
        <xdr:cNvPr id="305" name="フローチャート : 判断 304"/>
        <xdr:cNvSpPr/>
      </xdr:nvSpPr>
      <xdr:spPr>
        <a:xfrm>
          <a:off x="7810500" y="614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66184</xdr:rowOff>
    </xdr:from>
    <xdr:ext cx="469744" cy="259045"/>
    <xdr:sp macro="" textlink="">
      <xdr:nvSpPr>
        <xdr:cNvPr id="306" name="テキスト ボックス 305"/>
        <xdr:cNvSpPr txBox="1"/>
      </xdr:nvSpPr>
      <xdr:spPr>
        <a:xfrm>
          <a:off x="7626427" y="623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23559</xdr:rowOff>
    </xdr:from>
    <xdr:to>
      <xdr:col>10</xdr:col>
      <xdr:colOff>155575</xdr:colOff>
      <xdr:row>34</xdr:row>
      <xdr:rowOff>125159</xdr:rowOff>
    </xdr:to>
    <xdr:sp macro="" textlink="">
      <xdr:nvSpPr>
        <xdr:cNvPr id="307" name="フローチャート : 判断 306"/>
        <xdr:cNvSpPr/>
      </xdr:nvSpPr>
      <xdr:spPr>
        <a:xfrm>
          <a:off x="6921500" y="5852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116286</xdr:rowOff>
    </xdr:from>
    <xdr:ext cx="469744" cy="259045"/>
    <xdr:sp macro="" textlink="">
      <xdr:nvSpPr>
        <xdr:cNvPr id="308" name="テキスト ボックス 307"/>
        <xdr:cNvSpPr txBox="1"/>
      </xdr:nvSpPr>
      <xdr:spPr>
        <a:xfrm>
          <a:off x="6737427" y="594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162623</xdr:rowOff>
    </xdr:from>
    <xdr:to>
      <xdr:col>15</xdr:col>
      <xdr:colOff>231775</xdr:colOff>
      <xdr:row>35</xdr:row>
      <xdr:rowOff>92773</xdr:rowOff>
    </xdr:to>
    <xdr:sp macro="" textlink="">
      <xdr:nvSpPr>
        <xdr:cNvPr id="314" name="円/楕円 313"/>
        <xdr:cNvSpPr/>
      </xdr:nvSpPr>
      <xdr:spPr>
        <a:xfrm>
          <a:off x="10426700" y="599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14050</xdr:rowOff>
    </xdr:from>
    <xdr:ext cx="469744" cy="259045"/>
    <xdr:sp macro="" textlink="">
      <xdr:nvSpPr>
        <xdr:cNvPr id="315" name="労働費該当値テキスト"/>
        <xdr:cNvSpPr txBox="1"/>
      </xdr:nvSpPr>
      <xdr:spPr>
        <a:xfrm>
          <a:off x="10528300" y="584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3,613</a:t>
          </a:r>
          <a:endParaRPr kumimoji="1" lang="ja-JP" altLang="en-US" sz="1000" b="1">
            <a:solidFill>
              <a:srgbClr val="FF0000"/>
            </a:solidFill>
            <a:latin typeface="ＭＳ Ｐゴシック"/>
          </a:endParaRPr>
        </a:p>
      </xdr:txBody>
    </xdr:sp>
    <xdr:clientData/>
  </xdr:oneCellAnchor>
  <xdr:twoCellAnchor>
    <xdr:from>
      <xdr:col>13</xdr:col>
      <xdr:colOff>663575</xdr:colOff>
      <xdr:row>31</xdr:row>
      <xdr:rowOff>138811</xdr:rowOff>
    </xdr:from>
    <xdr:to>
      <xdr:col>14</xdr:col>
      <xdr:colOff>79375</xdr:colOff>
      <xdr:row>32</xdr:row>
      <xdr:rowOff>68961</xdr:rowOff>
    </xdr:to>
    <xdr:sp macro="" textlink="">
      <xdr:nvSpPr>
        <xdr:cNvPr id="316" name="円/楕円 315"/>
        <xdr:cNvSpPr/>
      </xdr:nvSpPr>
      <xdr:spPr>
        <a:xfrm>
          <a:off x="9588500" y="545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30</xdr:row>
      <xdr:rowOff>85488</xdr:rowOff>
    </xdr:from>
    <xdr:ext cx="469744" cy="259045"/>
    <xdr:sp macro="" textlink="">
      <xdr:nvSpPr>
        <xdr:cNvPr id="317" name="テキスト ボックス 316"/>
        <xdr:cNvSpPr txBox="1"/>
      </xdr:nvSpPr>
      <xdr:spPr>
        <a:xfrm>
          <a:off x="9404427" y="52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6,438</a:t>
          </a:r>
          <a:endParaRPr kumimoji="1" lang="ja-JP" altLang="en-US" sz="1000" b="1">
            <a:solidFill>
              <a:srgbClr val="FF0000"/>
            </a:solidFill>
            <a:latin typeface="ＭＳ Ｐゴシック"/>
          </a:endParaRPr>
        </a:p>
      </xdr:txBody>
    </xdr:sp>
    <xdr:clientData/>
  </xdr:oneCellAnchor>
  <xdr:twoCellAnchor>
    <xdr:from>
      <xdr:col>12</xdr:col>
      <xdr:colOff>460375</xdr:colOff>
      <xdr:row>31</xdr:row>
      <xdr:rowOff>52705</xdr:rowOff>
    </xdr:from>
    <xdr:to>
      <xdr:col>12</xdr:col>
      <xdr:colOff>561975</xdr:colOff>
      <xdr:row>31</xdr:row>
      <xdr:rowOff>154305</xdr:rowOff>
    </xdr:to>
    <xdr:sp macro="" textlink="">
      <xdr:nvSpPr>
        <xdr:cNvPr id="318" name="円/楕円 317"/>
        <xdr:cNvSpPr/>
      </xdr:nvSpPr>
      <xdr:spPr>
        <a:xfrm>
          <a:off x="8699500" y="53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29</xdr:row>
      <xdr:rowOff>170832</xdr:rowOff>
    </xdr:from>
    <xdr:ext cx="469744" cy="259045"/>
    <xdr:sp macro="" textlink="">
      <xdr:nvSpPr>
        <xdr:cNvPr id="319" name="テキスト ボックス 318"/>
        <xdr:cNvSpPr txBox="1"/>
      </xdr:nvSpPr>
      <xdr:spPr>
        <a:xfrm>
          <a:off x="8515427" y="51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6,890</a:t>
          </a:r>
          <a:endParaRPr kumimoji="1" lang="ja-JP" altLang="en-US" sz="1000" b="1">
            <a:solidFill>
              <a:srgbClr val="FF0000"/>
            </a:solidFill>
            <a:latin typeface="ＭＳ Ｐゴシック"/>
          </a:endParaRPr>
        </a:p>
      </xdr:txBody>
    </xdr:sp>
    <xdr:clientData/>
  </xdr:oneCellAnchor>
  <xdr:twoCellAnchor>
    <xdr:from>
      <xdr:col>11</xdr:col>
      <xdr:colOff>257175</xdr:colOff>
      <xdr:row>31</xdr:row>
      <xdr:rowOff>53086</xdr:rowOff>
    </xdr:from>
    <xdr:to>
      <xdr:col>11</xdr:col>
      <xdr:colOff>358775</xdr:colOff>
      <xdr:row>31</xdr:row>
      <xdr:rowOff>154686</xdr:rowOff>
    </xdr:to>
    <xdr:sp macro="" textlink="">
      <xdr:nvSpPr>
        <xdr:cNvPr id="320" name="円/楕円 319"/>
        <xdr:cNvSpPr/>
      </xdr:nvSpPr>
      <xdr:spPr>
        <a:xfrm>
          <a:off x="7810500" y="536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29</xdr:row>
      <xdr:rowOff>171213</xdr:rowOff>
    </xdr:from>
    <xdr:ext cx="469744" cy="259045"/>
    <xdr:sp macro="" textlink="">
      <xdr:nvSpPr>
        <xdr:cNvPr id="321" name="テキスト ボックス 320"/>
        <xdr:cNvSpPr txBox="1"/>
      </xdr:nvSpPr>
      <xdr:spPr>
        <a:xfrm>
          <a:off x="7626427" y="514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6,888</a:t>
          </a:r>
          <a:endParaRPr kumimoji="1" lang="ja-JP" altLang="en-US" sz="1000" b="1">
            <a:solidFill>
              <a:srgbClr val="FF0000"/>
            </a:solidFill>
            <a:latin typeface="ＭＳ Ｐゴシック"/>
          </a:endParaRPr>
        </a:p>
      </xdr:txBody>
    </xdr:sp>
    <xdr:clientData/>
  </xdr:oneCellAnchor>
  <xdr:twoCellAnchor>
    <xdr:from>
      <xdr:col>10</xdr:col>
      <xdr:colOff>53975</xdr:colOff>
      <xdr:row>33</xdr:row>
      <xdr:rowOff>89662</xdr:rowOff>
    </xdr:from>
    <xdr:to>
      <xdr:col>10</xdr:col>
      <xdr:colOff>155575</xdr:colOff>
      <xdr:row>34</xdr:row>
      <xdr:rowOff>19812</xdr:rowOff>
    </xdr:to>
    <xdr:sp macro="" textlink="">
      <xdr:nvSpPr>
        <xdr:cNvPr id="322" name="円/楕円 321"/>
        <xdr:cNvSpPr/>
      </xdr:nvSpPr>
      <xdr:spPr>
        <a:xfrm>
          <a:off x="6921500" y="574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36339</xdr:rowOff>
    </xdr:from>
    <xdr:ext cx="469744" cy="259045"/>
    <xdr:sp macro="" textlink="">
      <xdr:nvSpPr>
        <xdr:cNvPr id="323" name="テキスト ボックス 322"/>
        <xdr:cNvSpPr txBox="1"/>
      </xdr:nvSpPr>
      <xdr:spPr>
        <a:xfrm>
          <a:off x="6737427" y="552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41/67</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104747</xdr:rowOff>
    </xdr:from>
    <xdr:to>
      <xdr:col>15</xdr:col>
      <xdr:colOff>180340</xdr:colOff>
      <xdr:row>58</xdr:row>
      <xdr:rowOff>131776</xdr:rowOff>
    </xdr:to>
    <xdr:cxnSp macro="">
      <xdr:nvCxnSpPr>
        <xdr:cNvPr id="345" name="直線コネクタ 344"/>
        <xdr:cNvCxnSpPr/>
      </xdr:nvCxnSpPr>
      <xdr:spPr>
        <a:xfrm flipV="1">
          <a:off x="10475595" y="9020147"/>
          <a:ext cx="1270" cy="1055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135603</xdr:rowOff>
    </xdr:from>
    <xdr:ext cx="469744" cy="259045"/>
    <xdr:sp macro="" textlink="">
      <xdr:nvSpPr>
        <xdr:cNvPr id="346" name="農林水産業費最小値テキスト"/>
        <xdr:cNvSpPr txBox="1"/>
      </xdr:nvSpPr>
      <xdr:spPr>
        <a:xfrm>
          <a:off x="10528300" y="1007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1,733</a:t>
          </a:r>
          <a:endParaRPr kumimoji="1" lang="ja-JP" altLang="en-US" sz="1000" b="1">
            <a:latin typeface="ＭＳ Ｐゴシック"/>
          </a:endParaRPr>
        </a:p>
      </xdr:txBody>
    </xdr:sp>
    <xdr:clientData/>
  </xdr:oneCellAnchor>
  <xdr:twoCellAnchor>
    <xdr:from>
      <xdr:col>15</xdr:col>
      <xdr:colOff>92075</xdr:colOff>
      <xdr:row>58</xdr:row>
      <xdr:rowOff>131776</xdr:rowOff>
    </xdr:from>
    <xdr:to>
      <xdr:col>15</xdr:col>
      <xdr:colOff>269875</xdr:colOff>
      <xdr:row>58</xdr:row>
      <xdr:rowOff>131776</xdr:rowOff>
    </xdr:to>
    <xdr:cxnSp macro="">
      <xdr:nvCxnSpPr>
        <xdr:cNvPr id="347" name="直線コネクタ 346"/>
        <xdr:cNvCxnSpPr/>
      </xdr:nvCxnSpPr>
      <xdr:spPr>
        <a:xfrm>
          <a:off x="10388600" y="1007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51424</xdr:rowOff>
    </xdr:from>
    <xdr:ext cx="599010" cy="259045"/>
    <xdr:sp macro="" textlink="">
      <xdr:nvSpPr>
        <xdr:cNvPr id="348" name="農林水産業費最大値テキスト"/>
        <xdr:cNvSpPr txBox="1"/>
      </xdr:nvSpPr>
      <xdr:spPr>
        <a:xfrm>
          <a:off x="10528300" y="879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232,645</a:t>
          </a:r>
          <a:endParaRPr kumimoji="1" lang="ja-JP" altLang="en-US" sz="1000" b="1">
            <a:latin typeface="ＭＳ Ｐゴシック"/>
          </a:endParaRPr>
        </a:p>
      </xdr:txBody>
    </xdr:sp>
    <xdr:clientData/>
  </xdr:oneCellAnchor>
  <xdr:twoCellAnchor>
    <xdr:from>
      <xdr:col>15</xdr:col>
      <xdr:colOff>92075</xdr:colOff>
      <xdr:row>52</xdr:row>
      <xdr:rowOff>104747</xdr:rowOff>
    </xdr:from>
    <xdr:to>
      <xdr:col>15</xdr:col>
      <xdr:colOff>269875</xdr:colOff>
      <xdr:row>52</xdr:row>
      <xdr:rowOff>104747</xdr:rowOff>
    </xdr:to>
    <xdr:cxnSp macro="">
      <xdr:nvCxnSpPr>
        <xdr:cNvPr id="349" name="直線コネクタ 348"/>
        <xdr:cNvCxnSpPr/>
      </xdr:nvCxnSpPr>
      <xdr:spPr>
        <a:xfrm>
          <a:off x="10388600" y="902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59809</xdr:rowOff>
    </xdr:from>
    <xdr:to>
      <xdr:col>15</xdr:col>
      <xdr:colOff>180975</xdr:colOff>
      <xdr:row>58</xdr:row>
      <xdr:rowOff>74672</xdr:rowOff>
    </xdr:to>
    <xdr:cxnSp macro="">
      <xdr:nvCxnSpPr>
        <xdr:cNvPr id="350" name="直線コネクタ 349"/>
        <xdr:cNvCxnSpPr/>
      </xdr:nvCxnSpPr>
      <xdr:spPr>
        <a:xfrm>
          <a:off x="9639300" y="10003909"/>
          <a:ext cx="838200" cy="1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17584</xdr:rowOff>
    </xdr:from>
    <xdr:ext cx="534377" cy="259045"/>
    <xdr:sp macro="" textlink="">
      <xdr:nvSpPr>
        <xdr:cNvPr id="351" name="農林水産業費平均値テキスト"/>
        <xdr:cNvSpPr txBox="1"/>
      </xdr:nvSpPr>
      <xdr:spPr>
        <a:xfrm>
          <a:off x="10528300" y="9790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20,602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166157</xdr:rowOff>
    </xdr:from>
    <xdr:to>
      <xdr:col>15</xdr:col>
      <xdr:colOff>231775</xdr:colOff>
      <xdr:row>58</xdr:row>
      <xdr:rowOff>96307</xdr:rowOff>
    </xdr:to>
    <xdr:sp macro="" textlink="">
      <xdr:nvSpPr>
        <xdr:cNvPr id="352" name="フローチャート : 判断 351"/>
        <xdr:cNvSpPr/>
      </xdr:nvSpPr>
      <xdr:spPr>
        <a:xfrm>
          <a:off x="10426700" y="9938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59809</xdr:rowOff>
    </xdr:from>
    <xdr:to>
      <xdr:col>14</xdr:col>
      <xdr:colOff>28575</xdr:colOff>
      <xdr:row>58</xdr:row>
      <xdr:rowOff>59928</xdr:rowOff>
    </xdr:to>
    <xdr:cxnSp macro="">
      <xdr:nvCxnSpPr>
        <xdr:cNvPr id="353" name="直線コネクタ 352"/>
        <xdr:cNvCxnSpPr/>
      </xdr:nvCxnSpPr>
      <xdr:spPr>
        <a:xfrm flipV="1">
          <a:off x="8750300" y="10003909"/>
          <a:ext cx="889000" cy="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127058</xdr:rowOff>
    </xdr:from>
    <xdr:to>
      <xdr:col>14</xdr:col>
      <xdr:colOff>79375</xdr:colOff>
      <xdr:row>58</xdr:row>
      <xdr:rowOff>57208</xdr:rowOff>
    </xdr:to>
    <xdr:sp macro="" textlink="">
      <xdr:nvSpPr>
        <xdr:cNvPr id="354" name="フローチャート : 判断 353"/>
        <xdr:cNvSpPr/>
      </xdr:nvSpPr>
      <xdr:spPr>
        <a:xfrm>
          <a:off x="9588500" y="989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73735</xdr:rowOff>
    </xdr:from>
    <xdr:ext cx="534377" cy="259045"/>
    <xdr:sp macro="" textlink="">
      <xdr:nvSpPr>
        <xdr:cNvPr id="355" name="テキスト ボックス 354"/>
        <xdr:cNvSpPr txBox="1"/>
      </xdr:nvSpPr>
      <xdr:spPr>
        <a:xfrm>
          <a:off x="9372111" y="967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59928</xdr:rowOff>
    </xdr:from>
    <xdr:to>
      <xdr:col>12</xdr:col>
      <xdr:colOff>511175</xdr:colOff>
      <xdr:row>58</xdr:row>
      <xdr:rowOff>69968</xdr:rowOff>
    </xdr:to>
    <xdr:cxnSp macro="">
      <xdr:nvCxnSpPr>
        <xdr:cNvPr id="356" name="直線コネクタ 355"/>
        <xdr:cNvCxnSpPr/>
      </xdr:nvCxnSpPr>
      <xdr:spPr>
        <a:xfrm flipV="1">
          <a:off x="7861300" y="10004028"/>
          <a:ext cx="889000" cy="1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127964</xdr:rowOff>
    </xdr:from>
    <xdr:to>
      <xdr:col>12</xdr:col>
      <xdr:colOff>561975</xdr:colOff>
      <xdr:row>58</xdr:row>
      <xdr:rowOff>58114</xdr:rowOff>
    </xdr:to>
    <xdr:sp macro="" textlink="">
      <xdr:nvSpPr>
        <xdr:cNvPr id="357" name="フローチャート : 判断 356"/>
        <xdr:cNvSpPr/>
      </xdr:nvSpPr>
      <xdr:spPr>
        <a:xfrm>
          <a:off x="8699500" y="990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74641</xdr:rowOff>
    </xdr:from>
    <xdr:ext cx="534377" cy="259045"/>
    <xdr:sp macro="" textlink="">
      <xdr:nvSpPr>
        <xdr:cNvPr id="358" name="テキスト ボックス 357"/>
        <xdr:cNvSpPr txBox="1"/>
      </xdr:nvSpPr>
      <xdr:spPr>
        <a:xfrm>
          <a:off x="8483111" y="9675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69968</xdr:rowOff>
    </xdr:from>
    <xdr:to>
      <xdr:col>11</xdr:col>
      <xdr:colOff>307975</xdr:colOff>
      <xdr:row>58</xdr:row>
      <xdr:rowOff>82116</xdr:rowOff>
    </xdr:to>
    <xdr:cxnSp macro="">
      <xdr:nvCxnSpPr>
        <xdr:cNvPr id="359" name="直線コネクタ 358"/>
        <xdr:cNvCxnSpPr/>
      </xdr:nvCxnSpPr>
      <xdr:spPr>
        <a:xfrm flipV="1">
          <a:off x="6972300" y="10014068"/>
          <a:ext cx="889000" cy="1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140756</xdr:rowOff>
    </xdr:from>
    <xdr:to>
      <xdr:col>11</xdr:col>
      <xdr:colOff>358775</xdr:colOff>
      <xdr:row>58</xdr:row>
      <xdr:rowOff>70906</xdr:rowOff>
    </xdr:to>
    <xdr:sp macro="" textlink="">
      <xdr:nvSpPr>
        <xdr:cNvPr id="360" name="フローチャート : 判断 359"/>
        <xdr:cNvSpPr/>
      </xdr:nvSpPr>
      <xdr:spPr>
        <a:xfrm>
          <a:off x="7810500" y="991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87433</xdr:rowOff>
    </xdr:from>
    <xdr:ext cx="534377" cy="259045"/>
    <xdr:sp macro="" textlink="">
      <xdr:nvSpPr>
        <xdr:cNvPr id="361" name="テキスト ボックス 360"/>
        <xdr:cNvSpPr txBox="1"/>
      </xdr:nvSpPr>
      <xdr:spPr>
        <a:xfrm>
          <a:off x="7594111" y="968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149287</xdr:rowOff>
    </xdr:from>
    <xdr:to>
      <xdr:col>10</xdr:col>
      <xdr:colOff>155575</xdr:colOff>
      <xdr:row>58</xdr:row>
      <xdr:rowOff>79437</xdr:rowOff>
    </xdr:to>
    <xdr:sp macro="" textlink="">
      <xdr:nvSpPr>
        <xdr:cNvPr id="362" name="フローチャート : 判断 361"/>
        <xdr:cNvSpPr/>
      </xdr:nvSpPr>
      <xdr:spPr>
        <a:xfrm>
          <a:off x="6921500" y="9921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95964</xdr:rowOff>
    </xdr:from>
    <xdr:ext cx="534377" cy="259045"/>
    <xdr:sp macro="" textlink="">
      <xdr:nvSpPr>
        <xdr:cNvPr id="363" name="テキスト ボックス 362"/>
        <xdr:cNvSpPr txBox="1"/>
      </xdr:nvSpPr>
      <xdr:spPr>
        <a:xfrm>
          <a:off x="6705111" y="9697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23872</xdr:rowOff>
    </xdr:from>
    <xdr:to>
      <xdr:col>15</xdr:col>
      <xdr:colOff>231775</xdr:colOff>
      <xdr:row>58</xdr:row>
      <xdr:rowOff>125472</xdr:rowOff>
    </xdr:to>
    <xdr:sp macro="" textlink="">
      <xdr:nvSpPr>
        <xdr:cNvPr id="369" name="円/楕円 368"/>
        <xdr:cNvSpPr/>
      </xdr:nvSpPr>
      <xdr:spPr>
        <a:xfrm>
          <a:off x="10426700" y="996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144584</xdr:rowOff>
    </xdr:from>
    <xdr:ext cx="534377" cy="259045"/>
    <xdr:sp macro="" textlink="">
      <xdr:nvSpPr>
        <xdr:cNvPr id="370" name="農林水産業費該当値テキスト"/>
        <xdr:cNvSpPr txBox="1"/>
      </xdr:nvSpPr>
      <xdr:spPr>
        <a:xfrm>
          <a:off x="10528300" y="991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14,223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9009</xdr:rowOff>
    </xdr:from>
    <xdr:to>
      <xdr:col>14</xdr:col>
      <xdr:colOff>79375</xdr:colOff>
      <xdr:row>58</xdr:row>
      <xdr:rowOff>110609</xdr:rowOff>
    </xdr:to>
    <xdr:sp macro="" textlink="">
      <xdr:nvSpPr>
        <xdr:cNvPr id="371" name="円/楕円 370"/>
        <xdr:cNvSpPr/>
      </xdr:nvSpPr>
      <xdr:spPr>
        <a:xfrm>
          <a:off x="9588500" y="995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101736</xdr:rowOff>
    </xdr:from>
    <xdr:ext cx="534377" cy="259045"/>
    <xdr:sp macro="" textlink="">
      <xdr:nvSpPr>
        <xdr:cNvPr id="372" name="テキスト ボックス 371"/>
        <xdr:cNvSpPr txBox="1"/>
      </xdr:nvSpPr>
      <xdr:spPr>
        <a:xfrm>
          <a:off x="9372111" y="1004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17,474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9128</xdr:rowOff>
    </xdr:from>
    <xdr:to>
      <xdr:col>12</xdr:col>
      <xdr:colOff>561975</xdr:colOff>
      <xdr:row>58</xdr:row>
      <xdr:rowOff>110728</xdr:rowOff>
    </xdr:to>
    <xdr:sp macro="" textlink="">
      <xdr:nvSpPr>
        <xdr:cNvPr id="373" name="円/楕円 372"/>
        <xdr:cNvSpPr/>
      </xdr:nvSpPr>
      <xdr:spPr>
        <a:xfrm>
          <a:off x="8699500" y="995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101855</xdr:rowOff>
    </xdr:from>
    <xdr:ext cx="534377" cy="259045"/>
    <xdr:sp macro="" textlink="">
      <xdr:nvSpPr>
        <xdr:cNvPr id="374" name="テキスト ボックス 373"/>
        <xdr:cNvSpPr txBox="1"/>
      </xdr:nvSpPr>
      <xdr:spPr>
        <a:xfrm>
          <a:off x="8483111" y="1004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17,448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19168</xdr:rowOff>
    </xdr:from>
    <xdr:to>
      <xdr:col>11</xdr:col>
      <xdr:colOff>358775</xdr:colOff>
      <xdr:row>58</xdr:row>
      <xdr:rowOff>120768</xdr:rowOff>
    </xdr:to>
    <xdr:sp macro="" textlink="">
      <xdr:nvSpPr>
        <xdr:cNvPr id="375" name="円/楕円 374"/>
        <xdr:cNvSpPr/>
      </xdr:nvSpPr>
      <xdr:spPr>
        <a:xfrm>
          <a:off x="7810500" y="996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111895</xdr:rowOff>
    </xdr:from>
    <xdr:ext cx="534377" cy="259045"/>
    <xdr:sp macro="" textlink="">
      <xdr:nvSpPr>
        <xdr:cNvPr id="376" name="テキスト ボックス 375"/>
        <xdr:cNvSpPr txBox="1"/>
      </xdr:nvSpPr>
      <xdr:spPr>
        <a:xfrm>
          <a:off x="7594111" y="1005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15,252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31316</xdr:rowOff>
    </xdr:from>
    <xdr:to>
      <xdr:col>10</xdr:col>
      <xdr:colOff>155575</xdr:colOff>
      <xdr:row>58</xdr:row>
      <xdr:rowOff>132916</xdr:rowOff>
    </xdr:to>
    <xdr:sp macro="" textlink="">
      <xdr:nvSpPr>
        <xdr:cNvPr id="377" name="円/楕円 376"/>
        <xdr:cNvSpPr/>
      </xdr:nvSpPr>
      <xdr:spPr>
        <a:xfrm>
          <a:off x="6921500" y="997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124043</xdr:rowOff>
    </xdr:from>
    <xdr:ext cx="534377" cy="259045"/>
    <xdr:sp macro="" textlink="">
      <xdr:nvSpPr>
        <xdr:cNvPr id="378" name="テキスト ボックス 377"/>
        <xdr:cNvSpPr txBox="1"/>
      </xdr:nvSpPr>
      <xdr:spPr>
        <a:xfrm>
          <a:off x="6705111" y="1006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12,595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12/67</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19,956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0" name="テキスト ボックス 399"/>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2" name="テキスト ボックス 40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126180</xdr:rowOff>
    </xdr:from>
    <xdr:to>
      <xdr:col>15</xdr:col>
      <xdr:colOff>180340</xdr:colOff>
      <xdr:row>79</xdr:row>
      <xdr:rowOff>41500</xdr:rowOff>
    </xdr:to>
    <xdr:cxnSp macro="">
      <xdr:nvCxnSpPr>
        <xdr:cNvPr id="404" name="直線コネクタ 403"/>
        <xdr:cNvCxnSpPr/>
      </xdr:nvCxnSpPr>
      <xdr:spPr>
        <a:xfrm flipV="1">
          <a:off x="10475595" y="11956230"/>
          <a:ext cx="1270" cy="1629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45327</xdr:rowOff>
    </xdr:from>
    <xdr:ext cx="469744" cy="259045"/>
    <xdr:sp macro="" textlink="">
      <xdr:nvSpPr>
        <xdr:cNvPr id="405" name="商工費最小値テキスト"/>
        <xdr:cNvSpPr txBox="1"/>
      </xdr:nvSpPr>
      <xdr:spPr>
        <a:xfrm>
          <a:off x="10528300" y="1358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1,757</a:t>
          </a:r>
          <a:endParaRPr kumimoji="1" lang="ja-JP" altLang="en-US" sz="1000" b="1">
            <a:latin typeface="ＭＳ Ｐゴシック"/>
          </a:endParaRPr>
        </a:p>
      </xdr:txBody>
    </xdr:sp>
    <xdr:clientData/>
  </xdr:oneCellAnchor>
  <xdr:twoCellAnchor>
    <xdr:from>
      <xdr:col>15</xdr:col>
      <xdr:colOff>92075</xdr:colOff>
      <xdr:row>79</xdr:row>
      <xdr:rowOff>41500</xdr:rowOff>
    </xdr:from>
    <xdr:to>
      <xdr:col>15</xdr:col>
      <xdr:colOff>269875</xdr:colOff>
      <xdr:row>79</xdr:row>
      <xdr:rowOff>41500</xdr:rowOff>
    </xdr:to>
    <xdr:cxnSp macro="">
      <xdr:nvCxnSpPr>
        <xdr:cNvPr id="406" name="直線コネクタ 405"/>
        <xdr:cNvCxnSpPr/>
      </xdr:nvCxnSpPr>
      <xdr:spPr>
        <a:xfrm>
          <a:off x="10388600" y="1358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72857</xdr:rowOff>
    </xdr:from>
    <xdr:ext cx="534377" cy="259045"/>
    <xdr:sp macro="" textlink="">
      <xdr:nvSpPr>
        <xdr:cNvPr id="407" name="商工費最大値テキスト"/>
        <xdr:cNvSpPr txBox="1"/>
      </xdr:nvSpPr>
      <xdr:spPr>
        <a:xfrm>
          <a:off x="10528300" y="1173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51,664</a:t>
          </a:r>
          <a:endParaRPr kumimoji="1" lang="ja-JP" altLang="en-US" sz="1000" b="1">
            <a:latin typeface="ＭＳ Ｐゴシック"/>
          </a:endParaRPr>
        </a:p>
      </xdr:txBody>
    </xdr:sp>
    <xdr:clientData/>
  </xdr:oneCellAnchor>
  <xdr:twoCellAnchor>
    <xdr:from>
      <xdr:col>15</xdr:col>
      <xdr:colOff>92075</xdr:colOff>
      <xdr:row>69</xdr:row>
      <xdr:rowOff>126180</xdr:rowOff>
    </xdr:from>
    <xdr:to>
      <xdr:col>15</xdr:col>
      <xdr:colOff>269875</xdr:colOff>
      <xdr:row>69</xdr:row>
      <xdr:rowOff>126180</xdr:rowOff>
    </xdr:to>
    <xdr:cxnSp macro="">
      <xdr:nvCxnSpPr>
        <xdr:cNvPr id="408" name="直線コネクタ 407"/>
        <xdr:cNvCxnSpPr/>
      </xdr:nvCxnSpPr>
      <xdr:spPr>
        <a:xfrm>
          <a:off x="10388600" y="1195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74</xdr:row>
      <xdr:rowOff>6786</xdr:rowOff>
    </xdr:from>
    <xdr:to>
      <xdr:col>15</xdr:col>
      <xdr:colOff>180975</xdr:colOff>
      <xdr:row>76</xdr:row>
      <xdr:rowOff>52570</xdr:rowOff>
    </xdr:to>
    <xdr:cxnSp macro="">
      <xdr:nvCxnSpPr>
        <xdr:cNvPr id="409" name="直線コネクタ 408"/>
        <xdr:cNvCxnSpPr/>
      </xdr:nvCxnSpPr>
      <xdr:spPr>
        <a:xfrm flipV="1">
          <a:off x="9639300" y="12694086"/>
          <a:ext cx="838200" cy="38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17263</xdr:rowOff>
    </xdr:from>
    <xdr:ext cx="534377" cy="259045"/>
    <xdr:sp macro="" textlink="">
      <xdr:nvSpPr>
        <xdr:cNvPr id="410" name="商工費平均値テキスト"/>
        <xdr:cNvSpPr txBox="1"/>
      </xdr:nvSpPr>
      <xdr:spPr>
        <a:xfrm>
          <a:off x="10528300" y="13047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16,033</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38836</xdr:rowOff>
    </xdr:from>
    <xdr:to>
      <xdr:col>15</xdr:col>
      <xdr:colOff>231775</xdr:colOff>
      <xdr:row>76</xdr:row>
      <xdr:rowOff>140436</xdr:rowOff>
    </xdr:to>
    <xdr:sp macro="" textlink="">
      <xdr:nvSpPr>
        <xdr:cNvPr id="411" name="フローチャート : 判断 410"/>
        <xdr:cNvSpPr/>
      </xdr:nvSpPr>
      <xdr:spPr>
        <a:xfrm>
          <a:off x="104267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52570</xdr:rowOff>
    </xdr:from>
    <xdr:to>
      <xdr:col>14</xdr:col>
      <xdr:colOff>28575</xdr:colOff>
      <xdr:row>76</xdr:row>
      <xdr:rowOff>145676</xdr:rowOff>
    </xdr:to>
    <xdr:cxnSp macro="">
      <xdr:nvCxnSpPr>
        <xdr:cNvPr id="412" name="直線コネクタ 411"/>
        <xdr:cNvCxnSpPr/>
      </xdr:nvCxnSpPr>
      <xdr:spPr>
        <a:xfrm flipV="1">
          <a:off x="8750300" y="13082770"/>
          <a:ext cx="889000" cy="9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51964</xdr:rowOff>
    </xdr:from>
    <xdr:to>
      <xdr:col>14</xdr:col>
      <xdr:colOff>79375</xdr:colOff>
      <xdr:row>76</xdr:row>
      <xdr:rowOff>153564</xdr:rowOff>
    </xdr:to>
    <xdr:sp macro="" textlink="">
      <xdr:nvSpPr>
        <xdr:cNvPr id="413" name="フローチャート : 判断 412"/>
        <xdr:cNvSpPr/>
      </xdr:nvSpPr>
      <xdr:spPr>
        <a:xfrm>
          <a:off x="9588500" y="1308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144691</xdr:rowOff>
    </xdr:from>
    <xdr:ext cx="534377" cy="259045"/>
    <xdr:sp macro="" textlink="">
      <xdr:nvSpPr>
        <xdr:cNvPr id="414" name="テキスト ボックス 413"/>
        <xdr:cNvSpPr txBox="1"/>
      </xdr:nvSpPr>
      <xdr:spPr>
        <a:xfrm>
          <a:off x="9372111" y="1317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76</xdr:row>
      <xdr:rowOff>145676</xdr:rowOff>
    </xdr:from>
    <xdr:to>
      <xdr:col>12</xdr:col>
      <xdr:colOff>511175</xdr:colOff>
      <xdr:row>77</xdr:row>
      <xdr:rowOff>37843</xdr:rowOff>
    </xdr:to>
    <xdr:cxnSp macro="">
      <xdr:nvCxnSpPr>
        <xdr:cNvPr id="415" name="直線コネクタ 414"/>
        <xdr:cNvCxnSpPr/>
      </xdr:nvCxnSpPr>
      <xdr:spPr>
        <a:xfrm flipV="1">
          <a:off x="7861300" y="13175876"/>
          <a:ext cx="889000" cy="6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90043</xdr:rowOff>
    </xdr:from>
    <xdr:to>
      <xdr:col>12</xdr:col>
      <xdr:colOff>561975</xdr:colOff>
      <xdr:row>77</xdr:row>
      <xdr:rowOff>20193</xdr:rowOff>
    </xdr:to>
    <xdr:sp macro="" textlink="">
      <xdr:nvSpPr>
        <xdr:cNvPr id="416" name="フローチャート : 判断 415"/>
        <xdr:cNvSpPr/>
      </xdr:nvSpPr>
      <xdr:spPr>
        <a:xfrm>
          <a:off x="8699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36720</xdr:rowOff>
    </xdr:from>
    <xdr:ext cx="534377" cy="259045"/>
    <xdr:sp macro="" textlink="">
      <xdr:nvSpPr>
        <xdr:cNvPr id="417" name="テキスト ボックス 416"/>
        <xdr:cNvSpPr txBox="1"/>
      </xdr:nvSpPr>
      <xdr:spPr>
        <a:xfrm>
          <a:off x="8483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37843</xdr:rowOff>
    </xdr:from>
    <xdr:to>
      <xdr:col>11</xdr:col>
      <xdr:colOff>307975</xdr:colOff>
      <xdr:row>77</xdr:row>
      <xdr:rowOff>62303</xdr:rowOff>
    </xdr:to>
    <xdr:cxnSp macro="">
      <xdr:nvCxnSpPr>
        <xdr:cNvPr id="418" name="直線コネクタ 417"/>
        <xdr:cNvCxnSpPr/>
      </xdr:nvCxnSpPr>
      <xdr:spPr>
        <a:xfrm flipV="1">
          <a:off x="6972300" y="13239493"/>
          <a:ext cx="889000" cy="2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126326</xdr:rowOff>
    </xdr:from>
    <xdr:to>
      <xdr:col>11</xdr:col>
      <xdr:colOff>358775</xdr:colOff>
      <xdr:row>77</xdr:row>
      <xdr:rowOff>56476</xdr:rowOff>
    </xdr:to>
    <xdr:sp macro="" textlink="">
      <xdr:nvSpPr>
        <xdr:cNvPr id="419" name="フローチャート : 判断 418"/>
        <xdr:cNvSpPr/>
      </xdr:nvSpPr>
      <xdr:spPr>
        <a:xfrm>
          <a:off x="7810500" y="13156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73002</xdr:rowOff>
    </xdr:from>
    <xdr:ext cx="534377" cy="259045"/>
    <xdr:sp macro="" textlink="">
      <xdr:nvSpPr>
        <xdr:cNvPr id="420" name="テキスト ボックス 419"/>
        <xdr:cNvSpPr txBox="1"/>
      </xdr:nvSpPr>
      <xdr:spPr>
        <a:xfrm>
          <a:off x="7594111" y="1293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129623</xdr:rowOff>
    </xdr:from>
    <xdr:to>
      <xdr:col>10</xdr:col>
      <xdr:colOff>155575</xdr:colOff>
      <xdr:row>77</xdr:row>
      <xdr:rowOff>59773</xdr:rowOff>
    </xdr:to>
    <xdr:sp macro="" textlink="">
      <xdr:nvSpPr>
        <xdr:cNvPr id="421" name="フローチャート : 判断 420"/>
        <xdr:cNvSpPr/>
      </xdr:nvSpPr>
      <xdr:spPr>
        <a:xfrm>
          <a:off x="6921500" y="1315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76300</xdr:rowOff>
    </xdr:from>
    <xdr:ext cx="534377" cy="259045"/>
    <xdr:sp macro="" textlink="">
      <xdr:nvSpPr>
        <xdr:cNvPr id="422" name="テキスト ボックス 421"/>
        <xdr:cNvSpPr txBox="1"/>
      </xdr:nvSpPr>
      <xdr:spPr>
        <a:xfrm>
          <a:off x="6705111" y="1293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73</xdr:row>
      <xdr:rowOff>127436</xdr:rowOff>
    </xdr:from>
    <xdr:to>
      <xdr:col>15</xdr:col>
      <xdr:colOff>231775</xdr:colOff>
      <xdr:row>74</xdr:row>
      <xdr:rowOff>57586</xdr:rowOff>
    </xdr:to>
    <xdr:sp macro="" textlink="">
      <xdr:nvSpPr>
        <xdr:cNvPr id="428" name="円/楕円 427"/>
        <xdr:cNvSpPr/>
      </xdr:nvSpPr>
      <xdr:spPr>
        <a:xfrm>
          <a:off x="10426700" y="1264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72</xdr:row>
      <xdr:rowOff>150313</xdr:rowOff>
    </xdr:from>
    <xdr:ext cx="534377" cy="259045"/>
    <xdr:sp macro="" textlink="">
      <xdr:nvSpPr>
        <xdr:cNvPr id="429" name="商工費該当値テキスト"/>
        <xdr:cNvSpPr txBox="1"/>
      </xdr:nvSpPr>
      <xdr:spPr>
        <a:xfrm>
          <a:off x="10528300" y="1249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29,070</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1770</xdr:rowOff>
    </xdr:from>
    <xdr:to>
      <xdr:col>14</xdr:col>
      <xdr:colOff>79375</xdr:colOff>
      <xdr:row>76</xdr:row>
      <xdr:rowOff>103370</xdr:rowOff>
    </xdr:to>
    <xdr:sp macro="" textlink="">
      <xdr:nvSpPr>
        <xdr:cNvPr id="430" name="円/楕円 429"/>
        <xdr:cNvSpPr/>
      </xdr:nvSpPr>
      <xdr:spPr>
        <a:xfrm>
          <a:off x="9588500" y="1303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119897</xdr:rowOff>
    </xdr:from>
    <xdr:ext cx="534377" cy="259045"/>
    <xdr:sp macro="" textlink="">
      <xdr:nvSpPr>
        <xdr:cNvPr id="431" name="テキスト ボックス 430"/>
        <xdr:cNvSpPr txBox="1"/>
      </xdr:nvSpPr>
      <xdr:spPr>
        <a:xfrm>
          <a:off x="9372111" y="1280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17,168</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94876</xdr:rowOff>
    </xdr:from>
    <xdr:to>
      <xdr:col>12</xdr:col>
      <xdr:colOff>561975</xdr:colOff>
      <xdr:row>77</xdr:row>
      <xdr:rowOff>25026</xdr:rowOff>
    </xdr:to>
    <xdr:sp macro="" textlink="">
      <xdr:nvSpPr>
        <xdr:cNvPr id="432" name="円/楕円 431"/>
        <xdr:cNvSpPr/>
      </xdr:nvSpPr>
      <xdr:spPr>
        <a:xfrm>
          <a:off x="8699500" y="1312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16153</xdr:rowOff>
    </xdr:from>
    <xdr:ext cx="534377" cy="259045"/>
    <xdr:sp macro="" textlink="">
      <xdr:nvSpPr>
        <xdr:cNvPr id="433" name="テキスト ボックス 432"/>
        <xdr:cNvSpPr txBox="1"/>
      </xdr:nvSpPr>
      <xdr:spPr>
        <a:xfrm>
          <a:off x="8483111" y="1321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14,317</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158493</xdr:rowOff>
    </xdr:from>
    <xdr:to>
      <xdr:col>11</xdr:col>
      <xdr:colOff>358775</xdr:colOff>
      <xdr:row>77</xdr:row>
      <xdr:rowOff>88643</xdr:rowOff>
    </xdr:to>
    <xdr:sp macro="" textlink="">
      <xdr:nvSpPr>
        <xdr:cNvPr id="434" name="円/楕円 433"/>
        <xdr:cNvSpPr/>
      </xdr:nvSpPr>
      <xdr:spPr>
        <a:xfrm>
          <a:off x="7810500" y="1318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79770</xdr:rowOff>
    </xdr:from>
    <xdr:ext cx="534377" cy="259045"/>
    <xdr:sp macro="" textlink="">
      <xdr:nvSpPr>
        <xdr:cNvPr id="435" name="テキスト ボックス 434"/>
        <xdr:cNvSpPr txBox="1"/>
      </xdr:nvSpPr>
      <xdr:spPr>
        <a:xfrm>
          <a:off x="7594111" y="1328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12,369</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11503</xdr:rowOff>
    </xdr:from>
    <xdr:to>
      <xdr:col>10</xdr:col>
      <xdr:colOff>155575</xdr:colOff>
      <xdr:row>77</xdr:row>
      <xdr:rowOff>113103</xdr:rowOff>
    </xdr:to>
    <xdr:sp macro="" textlink="">
      <xdr:nvSpPr>
        <xdr:cNvPr id="436" name="円/楕円 435"/>
        <xdr:cNvSpPr/>
      </xdr:nvSpPr>
      <xdr:spPr>
        <a:xfrm>
          <a:off x="6921500" y="1321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104230</xdr:rowOff>
    </xdr:from>
    <xdr:ext cx="534377" cy="259045"/>
    <xdr:sp macro="" textlink="">
      <xdr:nvSpPr>
        <xdr:cNvPr id="437" name="テキスト ボックス 436"/>
        <xdr:cNvSpPr txBox="1"/>
      </xdr:nvSpPr>
      <xdr:spPr>
        <a:xfrm>
          <a:off x="6705111" y="1330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11,620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14/67</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198,471</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8" name="直線コネクタ 44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9" name="テキスト ボックス 44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50" name="直線コネクタ 44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51" name="テキスト ボックス 450"/>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52" name="直線コネクタ 45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53" name="テキスト ボックス 452"/>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4" name="直線コネクタ 45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5" name="テキスト ボックス 454"/>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70971</xdr:rowOff>
    </xdr:from>
    <xdr:to>
      <xdr:col>15</xdr:col>
      <xdr:colOff>180340</xdr:colOff>
      <xdr:row>98</xdr:row>
      <xdr:rowOff>93428</xdr:rowOff>
    </xdr:to>
    <xdr:cxnSp macro="">
      <xdr:nvCxnSpPr>
        <xdr:cNvPr id="459" name="直線コネクタ 458"/>
        <xdr:cNvCxnSpPr/>
      </xdr:nvCxnSpPr>
      <xdr:spPr>
        <a:xfrm flipV="1">
          <a:off x="10475595" y="15501471"/>
          <a:ext cx="1270" cy="1394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97255</xdr:rowOff>
    </xdr:from>
    <xdr:ext cx="534377" cy="259045"/>
    <xdr:sp macro="" textlink="">
      <xdr:nvSpPr>
        <xdr:cNvPr id="460" name="土木費最小値テキスト"/>
        <xdr:cNvSpPr txBox="1"/>
      </xdr:nvSpPr>
      <xdr:spPr>
        <a:xfrm>
          <a:off x="10528300" y="1689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20,241</a:t>
          </a:r>
          <a:endParaRPr kumimoji="1" lang="ja-JP" altLang="en-US" sz="1000" b="1">
            <a:latin typeface="ＭＳ Ｐゴシック"/>
          </a:endParaRPr>
        </a:p>
      </xdr:txBody>
    </xdr:sp>
    <xdr:clientData/>
  </xdr:oneCellAnchor>
  <xdr:twoCellAnchor>
    <xdr:from>
      <xdr:col>15</xdr:col>
      <xdr:colOff>92075</xdr:colOff>
      <xdr:row>98</xdr:row>
      <xdr:rowOff>93428</xdr:rowOff>
    </xdr:from>
    <xdr:to>
      <xdr:col>15</xdr:col>
      <xdr:colOff>269875</xdr:colOff>
      <xdr:row>98</xdr:row>
      <xdr:rowOff>93428</xdr:rowOff>
    </xdr:to>
    <xdr:cxnSp macro="">
      <xdr:nvCxnSpPr>
        <xdr:cNvPr id="461" name="直線コネクタ 460"/>
        <xdr:cNvCxnSpPr/>
      </xdr:nvCxnSpPr>
      <xdr:spPr>
        <a:xfrm>
          <a:off x="10388600" y="16895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17648</xdr:rowOff>
    </xdr:from>
    <xdr:ext cx="599010" cy="259045"/>
    <xdr:sp macro="" textlink="">
      <xdr:nvSpPr>
        <xdr:cNvPr id="462" name="土木費最大値テキスト"/>
        <xdr:cNvSpPr txBox="1"/>
      </xdr:nvSpPr>
      <xdr:spPr>
        <a:xfrm>
          <a:off x="10528300" y="15276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630,065</a:t>
          </a:r>
          <a:endParaRPr kumimoji="1" lang="ja-JP" altLang="en-US" sz="1000" b="1">
            <a:latin typeface="ＭＳ Ｐゴシック"/>
          </a:endParaRPr>
        </a:p>
      </xdr:txBody>
    </xdr:sp>
    <xdr:clientData/>
  </xdr:oneCellAnchor>
  <xdr:twoCellAnchor>
    <xdr:from>
      <xdr:col>15</xdr:col>
      <xdr:colOff>92075</xdr:colOff>
      <xdr:row>90</xdr:row>
      <xdr:rowOff>70971</xdr:rowOff>
    </xdr:from>
    <xdr:to>
      <xdr:col>15</xdr:col>
      <xdr:colOff>269875</xdr:colOff>
      <xdr:row>90</xdr:row>
      <xdr:rowOff>70971</xdr:rowOff>
    </xdr:to>
    <xdr:cxnSp macro="">
      <xdr:nvCxnSpPr>
        <xdr:cNvPr id="463" name="直線コネクタ 462"/>
        <xdr:cNvCxnSpPr/>
      </xdr:nvCxnSpPr>
      <xdr:spPr>
        <a:xfrm>
          <a:off x="10388600" y="15501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147262</xdr:rowOff>
    </xdr:from>
    <xdr:to>
      <xdr:col>15</xdr:col>
      <xdr:colOff>180975</xdr:colOff>
      <xdr:row>98</xdr:row>
      <xdr:rowOff>31758</xdr:rowOff>
    </xdr:to>
    <xdr:cxnSp macro="">
      <xdr:nvCxnSpPr>
        <xdr:cNvPr id="464" name="直線コネクタ 463"/>
        <xdr:cNvCxnSpPr/>
      </xdr:nvCxnSpPr>
      <xdr:spPr>
        <a:xfrm flipV="1">
          <a:off x="9639300" y="16777912"/>
          <a:ext cx="838200" cy="5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102461</xdr:rowOff>
    </xdr:from>
    <xdr:ext cx="534377" cy="259045"/>
    <xdr:sp macro="" textlink="">
      <xdr:nvSpPr>
        <xdr:cNvPr id="465" name="土木費平均値テキスト"/>
        <xdr:cNvSpPr txBox="1"/>
      </xdr:nvSpPr>
      <xdr:spPr>
        <a:xfrm>
          <a:off x="10528300" y="16733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59,631</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124034</xdr:rowOff>
    </xdr:from>
    <xdr:to>
      <xdr:col>15</xdr:col>
      <xdr:colOff>231775</xdr:colOff>
      <xdr:row>98</xdr:row>
      <xdr:rowOff>54184</xdr:rowOff>
    </xdr:to>
    <xdr:sp macro="" textlink="">
      <xdr:nvSpPr>
        <xdr:cNvPr id="466" name="フローチャート : 判断 465"/>
        <xdr:cNvSpPr/>
      </xdr:nvSpPr>
      <xdr:spPr>
        <a:xfrm>
          <a:off x="10426700" y="1675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31758</xdr:rowOff>
    </xdr:from>
    <xdr:to>
      <xdr:col>14</xdr:col>
      <xdr:colOff>28575</xdr:colOff>
      <xdr:row>98</xdr:row>
      <xdr:rowOff>32938</xdr:rowOff>
    </xdr:to>
    <xdr:cxnSp macro="">
      <xdr:nvCxnSpPr>
        <xdr:cNvPr id="467" name="直線コネクタ 466"/>
        <xdr:cNvCxnSpPr/>
      </xdr:nvCxnSpPr>
      <xdr:spPr>
        <a:xfrm flipV="1">
          <a:off x="8750300" y="16833858"/>
          <a:ext cx="889000" cy="1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97726</xdr:rowOff>
    </xdr:from>
    <xdr:to>
      <xdr:col>14</xdr:col>
      <xdr:colOff>79375</xdr:colOff>
      <xdr:row>98</xdr:row>
      <xdr:rowOff>27876</xdr:rowOff>
    </xdr:to>
    <xdr:sp macro="" textlink="">
      <xdr:nvSpPr>
        <xdr:cNvPr id="468" name="フローチャート : 判断 467"/>
        <xdr:cNvSpPr/>
      </xdr:nvSpPr>
      <xdr:spPr>
        <a:xfrm>
          <a:off x="9588500" y="167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44403</xdr:rowOff>
    </xdr:from>
    <xdr:ext cx="534377" cy="259045"/>
    <xdr:sp macro="" textlink="">
      <xdr:nvSpPr>
        <xdr:cNvPr id="469" name="テキスト ボックス 468"/>
        <xdr:cNvSpPr txBox="1"/>
      </xdr:nvSpPr>
      <xdr:spPr>
        <a:xfrm>
          <a:off x="9372111" y="1650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32938</xdr:rowOff>
    </xdr:from>
    <xdr:to>
      <xdr:col>12</xdr:col>
      <xdr:colOff>511175</xdr:colOff>
      <xdr:row>98</xdr:row>
      <xdr:rowOff>49344</xdr:rowOff>
    </xdr:to>
    <xdr:cxnSp macro="">
      <xdr:nvCxnSpPr>
        <xdr:cNvPr id="470" name="直線コネクタ 469"/>
        <xdr:cNvCxnSpPr/>
      </xdr:nvCxnSpPr>
      <xdr:spPr>
        <a:xfrm flipV="1">
          <a:off x="7861300" y="16835038"/>
          <a:ext cx="889000" cy="1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121912</xdr:rowOff>
    </xdr:from>
    <xdr:to>
      <xdr:col>12</xdr:col>
      <xdr:colOff>561975</xdr:colOff>
      <xdr:row>98</xdr:row>
      <xdr:rowOff>52062</xdr:rowOff>
    </xdr:to>
    <xdr:sp macro="" textlink="">
      <xdr:nvSpPr>
        <xdr:cNvPr id="471" name="フローチャート : 判断 470"/>
        <xdr:cNvSpPr/>
      </xdr:nvSpPr>
      <xdr:spPr>
        <a:xfrm>
          <a:off x="8699500" y="16752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68589</xdr:rowOff>
    </xdr:from>
    <xdr:ext cx="534377" cy="259045"/>
    <xdr:sp macro="" textlink="">
      <xdr:nvSpPr>
        <xdr:cNvPr id="472" name="テキスト ボックス 471"/>
        <xdr:cNvSpPr txBox="1"/>
      </xdr:nvSpPr>
      <xdr:spPr>
        <a:xfrm>
          <a:off x="8483111" y="16527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49344</xdr:rowOff>
    </xdr:from>
    <xdr:to>
      <xdr:col>11</xdr:col>
      <xdr:colOff>307975</xdr:colOff>
      <xdr:row>98</xdr:row>
      <xdr:rowOff>67929</xdr:rowOff>
    </xdr:to>
    <xdr:cxnSp macro="">
      <xdr:nvCxnSpPr>
        <xdr:cNvPr id="473" name="直線コネクタ 472"/>
        <xdr:cNvCxnSpPr/>
      </xdr:nvCxnSpPr>
      <xdr:spPr>
        <a:xfrm flipV="1">
          <a:off x="6972300" y="16851444"/>
          <a:ext cx="889000" cy="1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137663</xdr:rowOff>
    </xdr:from>
    <xdr:to>
      <xdr:col>11</xdr:col>
      <xdr:colOff>358775</xdr:colOff>
      <xdr:row>98</xdr:row>
      <xdr:rowOff>67813</xdr:rowOff>
    </xdr:to>
    <xdr:sp macro="" textlink="">
      <xdr:nvSpPr>
        <xdr:cNvPr id="474" name="フローチャート : 判断 473"/>
        <xdr:cNvSpPr/>
      </xdr:nvSpPr>
      <xdr:spPr>
        <a:xfrm>
          <a:off x="7810500" y="1676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84340</xdr:rowOff>
    </xdr:from>
    <xdr:ext cx="534377" cy="259045"/>
    <xdr:sp macro="" textlink="">
      <xdr:nvSpPr>
        <xdr:cNvPr id="475" name="テキスト ボックス 474"/>
        <xdr:cNvSpPr txBox="1"/>
      </xdr:nvSpPr>
      <xdr:spPr>
        <a:xfrm>
          <a:off x="7594111" y="1654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143399</xdr:rowOff>
    </xdr:from>
    <xdr:to>
      <xdr:col>10</xdr:col>
      <xdr:colOff>155575</xdr:colOff>
      <xdr:row>98</xdr:row>
      <xdr:rowOff>73549</xdr:rowOff>
    </xdr:to>
    <xdr:sp macro="" textlink="">
      <xdr:nvSpPr>
        <xdr:cNvPr id="476" name="フローチャート : 判断 475"/>
        <xdr:cNvSpPr/>
      </xdr:nvSpPr>
      <xdr:spPr>
        <a:xfrm>
          <a:off x="6921500" y="1677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90076</xdr:rowOff>
    </xdr:from>
    <xdr:ext cx="534377" cy="259045"/>
    <xdr:sp macro="" textlink="">
      <xdr:nvSpPr>
        <xdr:cNvPr id="477" name="テキスト ボックス 476"/>
        <xdr:cNvSpPr txBox="1"/>
      </xdr:nvSpPr>
      <xdr:spPr>
        <a:xfrm>
          <a:off x="6705111" y="1654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96462</xdr:rowOff>
    </xdr:from>
    <xdr:to>
      <xdr:col>15</xdr:col>
      <xdr:colOff>231775</xdr:colOff>
      <xdr:row>98</xdr:row>
      <xdr:rowOff>26612</xdr:rowOff>
    </xdr:to>
    <xdr:sp macro="" textlink="">
      <xdr:nvSpPr>
        <xdr:cNvPr id="483" name="円/楕円 482"/>
        <xdr:cNvSpPr/>
      </xdr:nvSpPr>
      <xdr:spPr>
        <a:xfrm>
          <a:off x="10426700" y="1672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55839</xdr:rowOff>
    </xdr:from>
    <xdr:ext cx="534377" cy="259045"/>
    <xdr:sp macro="" textlink="">
      <xdr:nvSpPr>
        <xdr:cNvPr id="484" name="土木費該当値テキスト"/>
        <xdr:cNvSpPr txBox="1"/>
      </xdr:nvSpPr>
      <xdr:spPr>
        <a:xfrm>
          <a:off x="10528300" y="1651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71,692</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152408</xdr:rowOff>
    </xdr:from>
    <xdr:to>
      <xdr:col>14</xdr:col>
      <xdr:colOff>79375</xdr:colOff>
      <xdr:row>98</xdr:row>
      <xdr:rowOff>82558</xdr:rowOff>
    </xdr:to>
    <xdr:sp macro="" textlink="">
      <xdr:nvSpPr>
        <xdr:cNvPr id="485" name="円/楕円 484"/>
        <xdr:cNvSpPr/>
      </xdr:nvSpPr>
      <xdr:spPr>
        <a:xfrm>
          <a:off x="9588500" y="1678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73685</xdr:rowOff>
    </xdr:from>
    <xdr:ext cx="534377" cy="259045"/>
    <xdr:sp macro="" textlink="">
      <xdr:nvSpPr>
        <xdr:cNvPr id="486" name="テキスト ボックス 485"/>
        <xdr:cNvSpPr txBox="1"/>
      </xdr:nvSpPr>
      <xdr:spPr>
        <a:xfrm>
          <a:off x="9372111" y="1687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47,219</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153588</xdr:rowOff>
    </xdr:from>
    <xdr:to>
      <xdr:col>12</xdr:col>
      <xdr:colOff>561975</xdr:colOff>
      <xdr:row>98</xdr:row>
      <xdr:rowOff>83738</xdr:rowOff>
    </xdr:to>
    <xdr:sp macro="" textlink="">
      <xdr:nvSpPr>
        <xdr:cNvPr id="487" name="円/楕円 486"/>
        <xdr:cNvSpPr/>
      </xdr:nvSpPr>
      <xdr:spPr>
        <a:xfrm>
          <a:off x="8699500" y="1678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74865</xdr:rowOff>
    </xdr:from>
    <xdr:ext cx="534377" cy="259045"/>
    <xdr:sp macro="" textlink="">
      <xdr:nvSpPr>
        <xdr:cNvPr id="488" name="テキスト ボックス 487"/>
        <xdr:cNvSpPr txBox="1"/>
      </xdr:nvSpPr>
      <xdr:spPr>
        <a:xfrm>
          <a:off x="8483111" y="1687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46,703</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169994</xdr:rowOff>
    </xdr:from>
    <xdr:to>
      <xdr:col>11</xdr:col>
      <xdr:colOff>358775</xdr:colOff>
      <xdr:row>98</xdr:row>
      <xdr:rowOff>100144</xdr:rowOff>
    </xdr:to>
    <xdr:sp macro="" textlink="">
      <xdr:nvSpPr>
        <xdr:cNvPr id="489" name="円/楕円 488"/>
        <xdr:cNvSpPr/>
      </xdr:nvSpPr>
      <xdr:spPr>
        <a:xfrm>
          <a:off x="7810500" y="1680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91271</xdr:rowOff>
    </xdr:from>
    <xdr:ext cx="534377" cy="259045"/>
    <xdr:sp macro="" textlink="">
      <xdr:nvSpPr>
        <xdr:cNvPr id="490" name="テキスト ボックス 489"/>
        <xdr:cNvSpPr txBox="1"/>
      </xdr:nvSpPr>
      <xdr:spPr>
        <a:xfrm>
          <a:off x="7594111" y="1689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39,526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17129</xdr:rowOff>
    </xdr:from>
    <xdr:to>
      <xdr:col>10</xdr:col>
      <xdr:colOff>155575</xdr:colOff>
      <xdr:row>98</xdr:row>
      <xdr:rowOff>118729</xdr:rowOff>
    </xdr:to>
    <xdr:sp macro="" textlink="">
      <xdr:nvSpPr>
        <xdr:cNvPr id="491" name="円/楕円 490"/>
        <xdr:cNvSpPr/>
      </xdr:nvSpPr>
      <xdr:spPr>
        <a:xfrm>
          <a:off x="6921500" y="1681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109856</xdr:rowOff>
    </xdr:from>
    <xdr:ext cx="534377" cy="259045"/>
    <xdr:sp macro="" textlink="">
      <xdr:nvSpPr>
        <xdr:cNvPr id="492" name="テキスト ボックス 491"/>
        <xdr:cNvSpPr txBox="1"/>
      </xdr:nvSpPr>
      <xdr:spPr>
        <a:xfrm>
          <a:off x="6705111" y="1691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31,396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62/67</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17,930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48413</xdr:rowOff>
    </xdr:from>
    <xdr:to>
      <xdr:col>23</xdr:col>
      <xdr:colOff>516889</xdr:colOff>
      <xdr:row>39</xdr:row>
      <xdr:rowOff>51041</xdr:rowOff>
    </xdr:to>
    <xdr:cxnSp macro="">
      <xdr:nvCxnSpPr>
        <xdr:cNvPr id="517" name="直線コネクタ 516"/>
        <xdr:cNvCxnSpPr/>
      </xdr:nvCxnSpPr>
      <xdr:spPr>
        <a:xfrm flipV="1">
          <a:off x="16317595" y="5363363"/>
          <a:ext cx="1269" cy="1374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54868</xdr:rowOff>
    </xdr:from>
    <xdr:ext cx="469744" cy="259045"/>
    <xdr:sp macro="" textlink="">
      <xdr:nvSpPr>
        <xdr:cNvPr id="518" name="消防費最小値テキスト"/>
        <xdr:cNvSpPr txBox="1"/>
      </xdr:nvSpPr>
      <xdr:spPr>
        <a:xfrm>
          <a:off x="16370300" y="674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9,827</a:t>
          </a:r>
          <a:endParaRPr kumimoji="1" lang="ja-JP" altLang="en-US" sz="1000" b="1">
            <a:latin typeface="ＭＳ Ｐゴシック"/>
          </a:endParaRPr>
        </a:p>
      </xdr:txBody>
    </xdr:sp>
    <xdr:clientData/>
  </xdr:oneCellAnchor>
  <xdr:twoCellAnchor>
    <xdr:from>
      <xdr:col>23</xdr:col>
      <xdr:colOff>428625</xdr:colOff>
      <xdr:row>39</xdr:row>
      <xdr:rowOff>51041</xdr:rowOff>
    </xdr:from>
    <xdr:to>
      <xdr:col>23</xdr:col>
      <xdr:colOff>606425</xdr:colOff>
      <xdr:row>39</xdr:row>
      <xdr:rowOff>51041</xdr:rowOff>
    </xdr:to>
    <xdr:cxnSp macro="">
      <xdr:nvCxnSpPr>
        <xdr:cNvPr id="519" name="直線コネクタ 518"/>
        <xdr:cNvCxnSpPr/>
      </xdr:nvCxnSpPr>
      <xdr:spPr>
        <a:xfrm>
          <a:off x="16230600" y="6737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166540</xdr:rowOff>
    </xdr:from>
    <xdr:ext cx="534377" cy="259045"/>
    <xdr:sp macro="" textlink="">
      <xdr:nvSpPr>
        <xdr:cNvPr id="520" name="消防費最大値テキスト"/>
        <xdr:cNvSpPr txBox="1"/>
      </xdr:nvSpPr>
      <xdr:spPr>
        <a:xfrm>
          <a:off x="16370300" y="513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45,896</a:t>
          </a:r>
          <a:endParaRPr kumimoji="1" lang="ja-JP" altLang="en-US" sz="1000" b="1">
            <a:latin typeface="ＭＳ Ｐゴシック"/>
          </a:endParaRPr>
        </a:p>
      </xdr:txBody>
    </xdr:sp>
    <xdr:clientData/>
  </xdr:oneCellAnchor>
  <xdr:twoCellAnchor>
    <xdr:from>
      <xdr:col>23</xdr:col>
      <xdr:colOff>428625</xdr:colOff>
      <xdr:row>31</xdr:row>
      <xdr:rowOff>48413</xdr:rowOff>
    </xdr:from>
    <xdr:to>
      <xdr:col>23</xdr:col>
      <xdr:colOff>606425</xdr:colOff>
      <xdr:row>31</xdr:row>
      <xdr:rowOff>48413</xdr:rowOff>
    </xdr:to>
    <xdr:cxnSp macro="">
      <xdr:nvCxnSpPr>
        <xdr:cNvPr id="521" name="直線コネクタ 520"/>
        <xdr:cNvCxnSpPr/>
      </xdr:nvCxnSpPr>
      <xdr:spPr>
        <a:xfrm>
          <a:off x="16230600" y="5363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126441</xdr:rowOff>
    </xdr:from>
    <xdr:to>
      <xdr:col>23</xdr:col>
      <xdr:colOff>517525</xdr:colOff>
      <xdr:row>38</xdr:row>
      <xdr:rowOff>84836</xdr:rowOff>
    </xdr:to>
    <xdr:cxnSp macro="">
      <xdr:nvCxnSpPr>
        <xdr:cNvPr id="522" name="直線コネクタ 521"/>
        <xdr:cNvCxnSpPr/>
      </xdr:nvCxnSpPr>
      <xdr:spPr>
        <a:xfrm>
          <a:off x="15481300" y="6298641"/>
          <a:ext cx="838200" cy="30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96880</xdr:rowOff>
    </xdr:from>
    <xdr:ext cx="534377" cy="259045"/>
    <xdr:sp macro="" textlink="">
      <xdr:nvSpPr>
        <xdr:cNvPr id="523" name="消防費平均値テキスト"/>
        <xdr:cNvSpPr txBox="1"/>
      </xdr:nvSpPr>
      <xdr:spPr>
        <a:xfrm>
          <a:off x="16370300" y="6097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21,391</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74003</xdr:rowOff>
    </xdr:from>
    <xdr:to>
      <xdr:col>23</xdr:col>
      <xdr:colOff>568325</xdr:colOff>
      <xdr:row>37</xdr:row>
      <xdr:rowOff>4153</xdr:rowOff>
    </xdr:to>
    <xdr:sp macro="" textlink="">
      <xdr:nvSpPr>
        <xdr:cNvPr id="524" name="フローチャート : 判断 523"/>
        <xdr:cNvSpPr/>
      </xdr:nvSpPr>
      <xdr:spPr>
        <a:xfrm>
          <a:off x="16268700" y="624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126441</xdr:rowOff>
    </xdr:from>
    <xdr:to>
      <xdr:col>22</xdr:col>
      <xdr:colOff>365125</xdr:colOff>
      <xdr:row>38</xdr:row>
      <xdr:rowOff>39001</xdr:rowOff>
    </xdr:to>
    <xdr:cxnSp macro="">
      <xdr:nvCxnSpPr>
        <xdr:cNvPr id="525" name="直線コネクタ 524"/>
        <xdr:cNvCxnSpPr/>
      </xdr:nvCxnSpPr>
      <xdr:spPr>
        <a:xfrm flipV="1">
          <a:off x="14592300" y="6298641"/>
          <a:ext cx="889000" cy="255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110808</xdr:rowOff>
    </xdr:from>
    <xdr:to>
      <xdr:col>22</xdr:col>
      <xdr:colOff>415925</xdr:colOff>
      <xdr:row>36</xdr:row>
      <xdr:rowOff>40958</xdr:rowOff>
    </xdr:to>
    <xdr:sp macro="" textlink="">
      <xdr:nvSpPr>
        <xdr:cNvPr id="526" name="フローチャート : 判断 525"/>
        <xdr:cNvSpPr/>
      </xdr:nvSpPr>
      <xdr:spPr>
        <a:xfrm>
          <a:off x="15430500" y="611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57485</xdr:rowOff>
    </xdr:from>
    <xdr:ext cx="534377" cy="259045"/>
    <xdr:sp macro="" textlink="">
      <xdr:nvSpPr>
        <xdr:cNvPr id="527" name="テキスト ボックス 526"/>
        <xdr:cNvSpPr txBox="1"/>
      </xdr:nvSpPr>
      <xdr:spPr>
        <a:xfrm>
          <a:off x="15214111" y="58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39001</xdr:rowOff>
    </xdr:from>
    <xdr:to>
      <xdr:col>21</xdr:col>
      <xdr:colOff>161925</xdr:colOff>
      <xdr:row>38</xdr:row>
      <xdr:rowOff>88303</xdr:rowOff>
    </xdr:to>
    <xdr:cxnSp macro="">
      <xdr:nvCxnSpPr>
        <xdr:cNvPr id="528" name="直線コネクタ 527"/>
        <xdr:cNvCxnSpPr/>
      </xdr:nvCxnSpPr>
      <xdr:spPr>
        <a:xfrm flipV="1">
          <a:off x="13703300" y="6554101"/>
          <a:ext cx="889000" cy="4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144297</xdr:rowOff>
    </xdr:from>
    <xdr:to>
      <xdr:col>21</xdr:col>
      <xdr:colOff>212725</xdr:colOff>
      <xdr:row>36</xdr:row>
      <xdr:rowOff>74447</xdr:rowOff>
    </xdr:to>
    <xdr:sp macro="" textlink="">
      <xdr:nvSpPr>
        <xdr:cNvPr id="529" name="フローチャート : 判断 528"/>
        <xdr:cNvSpPr/>
      </xdr:nvSpPr>
      <xdr:spPr>
        <a:xfrm>
          <a:off x="14541500" y="614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90974</xdr:rowOff>
    </xdr:from>
    <xdr:ext cx="534377" cy="259045"/>
    <xdr:sp macro="" textlink="">
      <xdr:nvSpPr>
        <xdr:cNvPr id="530" name="テキスト ボックス 529"/>
        <xdr:cNvSpPr txBox="1"/>
      </xdr:nvSpPr>
      <xdr:spPr>
        <a:xfrm>
          <a:off x="14325111" y="592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57671</xdr:rowOff>
    </xdr:from>
    <xdr:to>
      <xdr:col>19</xdr:col>
      <xdr:colOff>644525</xdr:colOff>
      <xdr:row>38</xdr:row>
      <xdr:rowOff>88303</xdr:rowOff>
    </xdr:to>
    <xdr:cxnSp macro="">
      <xdr:nvCxnSpPr>
        <xdr:cNvPr id="531" name="直線コネクタ 530"/>
        <xdr:cNvCxnSpPr/>
      </xdr:nvCxnSpPr>
      <xdr:spPr>
        <a:xfrm>
          <a:off x="12814300" y="6572771"/>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54496</xdr:rowOff>
    </xdr:from>
    <xdr:to>
      <xdr:col>20</xdr:col>
      <xdr:colOff>9525</xdr:colOff>
      <xdr:row>36</xdr:row>
      <xdr:rowOff>156096</xdr:rowOff>
    </xdr:to>
    <xdr:sp macro="" textlink="">
      <xdr:nvSpPr>
        <xdr:cNvPr id="532" name="フローチャート : 判断 531"/>
        <xdr:cNvSpPr/>
      </xdr:nvSpPr>
      <xdr:spPr>
        <a:xfrm>
          <a:off x="13652500" y="6226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1173</xdr:rowOff>
    </xdr:from>
    <xdr:ext cx="534377" cy="259045"/>
    <xdr:sp macro="" textlink="">
      <xdr:nvSpPr>
        <xdr:cNvPr id="533" name="テキスト ボックス 532"/>
        <xdr:cNvSpPr txBox="1"/>
      </xdr:nvSpPr>
      <xdr:spPr>
        <a:xfrm>
          <a:off x="13436111" y="600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105016</xdr:rowOff>
    </xdr:from>
    <xdr:to>
      <xdr:col>18</xdr:col>
      <xdr:colOff>492125</xdr:colOff>
      <xdr:row>37</xdr:row>
      <xdr:rowOff>35166</xdr:rowOff>
    </xdr:to>
    <xdr:sp macro="" textlink="">
      <xdr:nvSpPr>
        <xdr:cNvPr id="534" name="フローチャート : 判断 533"/>
        <xdr:cNvSpPr/>
      </xdr:nvSpPr>
      <xdr:spPr>
        <a:xfrm>
          <a:off x="12763500" y="6277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51693</xdr:rowOff>
    </xdr:from>
    <xdr:ext cx="534377" cy="259045"/>
    <xdr:sp macro="" textlink="">
      <xdr:nvSpPr>
        <xdr:cNvPr id="535" name="テキスト ボックス 534"/>
        <xdr:cNvSpPr txBox="1"/>
      </xdr:nvSpPr>
      <xdr:spPr>
        <a:xfrm>
          <a:off x="12547111" y="605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34036</xdr:rowOff>
    </xdr:from>
    <xdr:to>
      <xdr:col>23</xdr:col>
      <xdr:colOff>568325</xdr:colOff>
      <xdr:row>38</xdr:row>
      <xdr:rowOff>135636</xdr:rowOff>
    </xdr:to>
    <xdr:sp macro="" textlink="">
      <xdr:nvSpPr>
        <xdr:cNvPr id="541" name="円/楕円 540"/>
        <xdr:cNvSpPr/>
      </xdr:nvSpPr>
      <xdr:spPr>
        <a:xfrm>
          <a:off x="16268700" y="654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12463</xdr:rowOff>
    </xdr:from>
    <xdr:ext cx="534377" cy="259045"/>
    <xdr:sp macro="" textlink="">
      <xdr:nvSpPr>
        <xdr:cNvPr id="542" name="消防費該当値テキスト"/>
        <xdr:cNvSpPr txBox="1"/>
      </xdr:nvSpPr>
      <xdr:spPr>
        <a:xfrm>
          <a:off x="16370300" y="652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13,440</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75641</xdr:rowOff>
    </xdr:from>
    <xdr:to>
      <xdr:col>22</xdr:col>
      <xdr:colOff>415925</xdr:colOff>
      <xdr:row>37</xdr:row>
      <xdr:rowOff>5791</xdr:rowOff>
    </xdr:to>
    <xdr:sp macro="" textlink="">
      <xdr:nvSpPr>
        <xdr:cNvPr id="543" name="円/楕円 542"/>
        <xdr:cNvSpPr/>
      </xdr:nvSpPr>
      <xdr:spPr>
        <a:xfrm>
          <a:off x="15430500" y="624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168368</xdr:rowOff>
    </xdr:from>
    <xdr:ext cx="534377" cy="259045"/>
    <xdr:sp macro="" textlink="">
      <xdr:nvSpPr>
        <xdr:cNvPr id="544" name="テキスト ボックス 543"/>
        <xdr:cNvSpPr txBox="1"/>
      </xdr:nvSpPr>
      <xdr:spPr>
        <a:xfrm>
          <a:off x="15214111" y="634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21,348</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159651</xdr:rowOff>
    </xdr:from>
    <xdr:to>
      <xdr:col>21</xdr:col>
      <xdr:colOff>212725</xdr:colOff>
      <xdr:row>38</xdr:row>
      <xdr:rowOff>89801</xdr:rowOff>
    </xdr:to>
    <xdr:sp macro="" textlink="">
      <xdr:nvSpPr>
        <xdr:cNvPr id="545" name="円/楕円 544"/>
        <xdr:cNvSpPr/>
      </xdr:nvSpPr>
      <xdr:spPr>
        <a:xfrm>
          <a:off x="14541500" y="650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80928</xdr:rowOff>
    </xdr:from>
    <xdr:ext cx="534377" cy="259045"/>
    <xdr:sp macro="" textlink="">
      <xdr:nvSpPr>
        <xdr:cNvPr id="546" name="テキスト ボックス 545"/>
        <xdr:cNvSpPr txBox="1"/>
      </xdr:nvSpPr>
      <xdr:spPr>
        <a:xfrm>
          <a:off x="14325111" y="659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14,643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37503</xdr:rowOff>
    </xdr:from>
    <xdr:to>
      <xdr:col>20</xdr:col>
      <xdr:colOff>9525</xdr:colOff>
      <xdr:row>38</xdr:row>
      <xdr:rowOff>139103</xdr:rowOff>
    </xdr:to>
    <xdr:sp macro="" textlink="">
      <xdr:nvSpPr>
        <xdr:cNvPr id="547" name="円/楕円 546"/>
        <xdr:cNvSpPr/>
      </xdr:nvSpPr>
      <xdr:spPr>
        <a:xfrm>
          <a:off x="13652500" y="655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130230</xdr:rowOff>
    </xdr:from>
    <xdr:ext cx="534377" cy="259045"/>
    <xdr:sp macro="" textlink="">
      <xdr:nvSpPr>
        <xdr:cNvPr id="548" name="テキスト ボックス 547"/>
        <xdr:cNvSpPr txBox="1"/>
      </xdr:nvSpPr>
      <xdr:spPr>
        <a:xfrm>
          <a:off x="13436111" y="664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13,349</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6871</xdr:rowOff>
    </xdr:from>
    <xdr:to>
      <xdr:col>18</xdr:col>
      <xdr:colOff>492125</xdr:colOff>
      <xdr:row>38</xdr:row>
      <xdr:rowOff>108471</xdr:rowOff>
    </xdr:to>
    <xdr:sp macro="" textlink="">
      <xdr:nvSpPr>
        <xdr:cNvPr id="549" name="円/楕円 548"/>
        <xdr:cNvSpPr/>
      </xdr:nvSpPr>
      <xdr:spPr>
        <a:xfrm>
          <a:off x="12763500" y="652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99598</xdr:rowOff>
    </xdr:from>
    <xdr:ext cx="534377" cy="259045"/>
    <xdr:sp macro="" textlink="">
      <xdr:nvSpPr>
        <xdr:cNvPr id="550" name="テキスト ボックス 549"/>
        <xdr:cNvSpPr txBox="1"/>
      </xdr:nvSpPr>
      <xdr:spPr>
        <a:xfrm>
          <a:off x="12547111" y="661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14,153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17/67</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50,310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62" name="直線コネクタ 56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63" name="テキスト ボックス 562"/>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4" name="直線コネクタ 56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5" name="テキスト ボックス 56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6" name="直線コネクタ 56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7" name="テキスト ボックス 566"/>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8" name="直線コネクタ 56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69" name="テキスト ボックス 568"/>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70" name="直線コネクタ 56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71" name="テキスト ボックス 57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2" name="直線コネクタ 57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3" name="テキスト ボックス 57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112692</xdr:rowOff>
    </xdr:from>
    <xdr:to>
      <xdr:col>23</xdr:col>
      <xdr:colOff>516889</xdr:colOff>
      <xdr:row>58</xdr:row>
      <xdr:rowOff>75709</xdr:rowOff>
    </xdr:to>
    <xdr:cxnSp macro="">
      <xdr:nvCxnSpPr>
        <xdr:cNvPr id="577" name="直線コネクタ 576"/>
        <xdr:cNvCxnSpPr/>
      </xdr:nvCxnSpPr>
      <xdr:spPr>
        <a:xfrm flipV="1">
          <a:off x="16317595" y="8685192"/>
          <a:ext cx="1269" cy="1334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79536</xdr:rowOff>
    </xdr:from>
    <xdr:ext cx="534377" cy="259045"/>
    <xdr:sp macro="" textlink="">
      <xdr:nvSpPr>
        <xdr:cNvPr id="578" name="教育費最小値テキスト"/>
        <xdr:cNvSpPr txBox="1"/>
      </xdr:nvSpPr>
      <xdr:spPr>
        <a:xfrm>
          <a:off x="16370300" y="1002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31,919</a:t>
          </a:r>
          <a:endParaRPr kumimoji="1" lang="ja-JP" altLang="en-US" sz="1000" b="1">
            <a:latin typeface="ＭＳ Ｐゴシック"/>
          </a:endParaRPr>
        </a:p>
      </xdr:txBody>
    </xdr:sp>
    <xdr:clientData/>
  </xdr:oneCellAnchor>
  <xdr:twoCellAnchor>
    <xdr:from>
      <xdr:col>23</xdr:col>
      <xdr:colOff>428625</xdr:colOff>
      <xdr:row>58</xdr:row>
      <xdr:rowOff>75709</xdr:rowOff>
    </xdr:from>
    <xdr:to>
      <xdr:col>23</xdr:col>
      <xdr:colOff>606425</xdr:colOff>
      <xdr:row>58</xdr:row>
      <xdr:rowOff>75709</xdr:rowOff>
    </xdr:to>
    <xdr:cxnSp macro="">
      <xdr:nvCxnSpPr>
        <xdr:cNvPr id="579" name="直線コネクタ 578"/>
        <xdr:cNvCxnSpPr/>
      </xdr:nvCxnSpPr>
      <xdr:spPr>
        <a:xfrm>
          <a:off x="16230600" y="1001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59369</xdr:rowOff>
    </xdr:from>
    <xdr:ext cx="599010" cy="259045"/>
    <xdr:sp macro="" textlink="">
      <xdr:nvSpPr>
        <xdr:cNvPr id="580" name="教育費最大値テキスト"/>
        <xdr:cNvSpPr txBox="1"/>
      </xdr:nvSpPr>
      <xdr:spPr>
        <a:xfrm>
          <a:off x="16370300" y="846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113,654</a:t>
          </a:r>
          <a:endParaRPr kumimoji="1" lang="ja-JP" altLang="en-US" sz="1000" b="1">
            <a:latin typeface="ＭＳ Ｐゴシック"/>
          </a:endParaRPr>
        </a:p>
      </xdr:txBody>
    </xdr:sp>
    <xdr:clientData/>
  </xdr:oneCellAnchor>
  <xdr:twoCellAnchor>
    <xdr:from>
      <xdr:col>23</xdr:col>
      <xdr:colOff>428625</xdr:colOff>
      <xdr:row>50</xdr:row>
      <xdr:rowOff>112692</xdr:rowOff>
    </xdr:from>
    <xdr:to>
      <xdr:col>23</xdr:col>
      <xdr:colOff>606425</xdr:colOff>
      <xdr:row>50</xdr:row>
      <xdr:rowOff>112692</xdr:rowOff>
    </xdr:to>
    <xdr:cxnSp macro="">
      <xdr:nvCxnSpPr>
        <xdr:cNvPr id="581" name="直線コネクタ 580"/>
        <xdr:cNvCxnSpPr/>
      </xdr:nvCxnSpPr>
      <xdr:spPr>
        <a:xfrm>
          <a:off x="16230600" y="868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155310</xdr:rowOff>
    </xdr:from>
    <xdr:to>
      <xdr:col>23</xdr:col>
      <xdr:colOff>517525</xdr:colOff>
      <xdr:row>57</xdr:row>
      <xdr:rowOff>112023</xdr:rowOff>
    </xdr:to>
    <xdr:cxnSp macro="">
      <xdr:nvCxnSpPr>
        <xdr:cNvPr id="582" name="直線コネクタ 581"/>
        <xdr:cNvCxnSpPr/>
      </xdr:nvCxnSpPr>
      <xdr:spPr>
        <a:xfrm flipV="1">
          <a:off x="15481300" y="9413610"/>
          <a:ext cx="838200" cy="471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114010</xdr:rowOff>
    </xdr:from>
    <xdr:ext cx="534377" cy="259045"/>
    <xdr:sp macro="" textlink="">
      <xdr:nvSpPr>
        <xdr:cNvPr id="583" name="教育費平均値テキスト"/>
        <xdr:cNvSpPr txBox="1"/>
      </xdr:nvSpPr>
      <xdr:spPr>
        <a:xfrm>
          <a:off x="16370300" y="9543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56,641</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135583</xdr:rowOff>
    </xdr:from>
    <xdr:to>
      <xdr:col>23</xdr:col>
      <xdr:colOff>568325</xdr:colOff>
      <xdr:row>56</xdr:row>
      <xdr:rowOff>65733</xdr:rowOff>
    </xdr:to>
    <xdr:sp macro="" textlink="">
      <xdr:nvSpPr>
        <xdr:cNvPr id="584" name="フローチャート : 判断 583"/>
        <xdr:cNvSpPr/>
      </xdr:nvSpPr>
      <xdr:spPr>
        <a:xfrm>
          <a:off x="162687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112023</xdr:rowOff>
    </xdr:from>
    <xdr:to>
      <xdr:col>22</xdr:col>
      <xdr:colOff>365125</xdr:colOff>
      <xdr:row>57</xdr:row>
      <xdr:rowOff>157857</xdr:rowOff>
    </xdr:to>
    <xdr:cxnSp macro="">
      <xdr:nvCxnSpPr>
        <xdr:cNvPr id="585" name="直線コネクタ 584"/>
        <xdr:cNvCxnSpPr/>
      </xdr:nvCxnSpPr>
      <xdr:spPr>
        <a:xfrm flipV="1">
          <a:off x="14592300" y="9884673"/>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68914</xdr:rowOff>
    </xdr:from>
    <xdr:to>
      <xdr:col>22</xdr:col>
      <xdr:colOff>415925</xdr:colOff>
      <xdr:row>55</xdr:row>
      <xdr:rowOff>170514</xdr:rowOff>
    </xdr:to>
    <xdr:sp macro="" textlink="">
      <xdr:nvSpPr>
        <xdr:cNvPr id="586" name="フローチャート : 判断 585"/>
        <xdr:cNvSpPr/>
      </xdr:nvSpPr>
      <xdr:spPr>
        <a:xfrm>
          <a:off x="15430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15591</xdr:rowOff>
    </xdr:from>
    <xdr:ext cx="534377" cy="259045"/>
    <xdr:sp macro="" textlink="">
      <xdr:nvSpPr>
        <xdr:cNvPr id="587" name="テキスト ボックス 586"/>
        <xdr:cNvSpPr txBox="1"/>
      </xdr:nvSpPr>
      <xdr:spPr>
        <a:xfrm>
          <a:off x="15214111" y="927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157857</xdr:rowOff>
    </xdr:from>
    <xdr:to>
      <xdr:col>21</xdr:col>
      <xdr:colOff>161925</xdr:colOff>
      <xdr:row>58</xdr:row>
      <xdr:rowOff>33711</xdr:rowOff>
    </xdr:to>
    <xdr:cxnSp macro="">
      <xdr:nvCxnSpPr>
        <xdr:cNvPr id="588" name="直線コネクタ 587"/>
        <xdr:cNvCxnSpPr/>
      </xdr:nvCxnSpPr>
      <xdr:spPr>
        <a:xfrm flipV="1">
          <a:off x="13703300" y="9930507"/>
          <a:ext cx="889000" cy="4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155700</xdr:rowOff>
    </xdr:from>
    <xdr:to>
      <xdr:col>21</xdr:col>
      <xdr:colOff>212725</xdr:colOff>
      <xdr:row>56</xdr:row>
      <xdr:rowOff>85850</xdr:rowOff>
    </xdr:to>
    <xdr:sp macro="" textlink="">
      <xdr:nvSpPr>
        <xdr:cNvPr id="589" name="フローチャート : 判断 588"/>
        <xdr:cNvSpPr/>
      </xdr:nvSpPr>
      <xdr:spPr>
        <a:xfrm>
          <a:off x="14541500" y="958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102377</xdr:rowOff>
    </xdr:from>
    <xdr:ext cx="534377" cy="259045"/>
    <xdr:sp macro="" textlink="">
      <xdr:nvSpPr>
        <xdr:cNvPr id="590" name="テキスト ボックス 589"/>
        <xdr:cNvSpPr txBox="1"/>
      </xdr:nvSpPr>
      <xdr:spPr>
        <a:xfrm>
          <a:off x="14325111" y="936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2964</xdr:rowOff>
    </xdr:from>
    <xdr:to>
      <xdr:col>19</xdr:col>
      <xdr:colOff>644525</xdr:colOff>
      <xdr:row>58</xdr:row>
      <xdr:rowOff>33711</xdr:rowOff>
    </xdr:to>
    <xdr:cxnSp macro="">
      <xdr:nvCxnSpPr>
        <xdr:cNvPr id="591" name="直線コネクタ 590"/>
        <xdr:cNvCxnSpPr/>
      </xdr:nvCxnSpPr>
      <xdr:spPr>
        <a:xfrm>
          <a:off x="12814300" y="9947064"/>
          <a:ext cx="889000" cy="3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13413</xdr:rowOff>
    </xdr:from>
    <xdr:to>
      <xdr:col>20</xdr:col>
      <xdr:colOff>9525</xdr:colOff>
      <xdr:row>56</xdr:row>
      <xdr:rowOff>115013</xdr:rowOff>
    </xdr:to>
    <xdr:sp macro="" textlink="">
      <xdr:nvSpPr>
        <xdr:cNvPr id="592" name="フローチャート : 判断 591"/>
        <xdr:cNvSpPr/>
      </xdr:nvSpPr>
      <xdr:spPr>
        <a:xfrm>
          <a:off x="13652500" y="961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131540</xdr:rowOff>
    </xdr:from>
    <xdr:ext cx="534377" cy="259045"/>
    <xdr:sp macro="" textlink="">
      <xdr:nvSpPr>
        <xdr:cNvPr id="593" name="テキスト ボックス 592"/>
        <xdr:cNvSpPr txBox="1"/>
      </xdr:nvSpPr>
      <xdr:spPr>
        <a:xfrm>
          <a:off x="13436111" y="938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42641</xdr:rowOff>
    </xdr:from>
    <xdr:to>
      <xdr:col>18</xdr:col>
      <xdr:colOff>492125</xdr:colOff>
      <xdr:row>56</xdr:row>
      <xdr:rowOff>144241</xdr:rowOff>
    </xdr:to>
    <xdr:sp macro="" textlink="">
      <xdr:nvSpPr>
        <xdr:cNvPr id="594" name="フローチャート : 判断 593"/>
        <xdr:cNvSpPr/>
      </xdr:nvSpPr>
      <xdr:spPr>
        <a:xfrm>
          <a:off x="12763500" y="964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160768</xdr:rowOff>
    </xdr:from>
    <xdr:ext cx="534377" cy="259045"/>
    <xdr:sp macro="" textlink="">
      <xdr:nvSpPr>
        <xdr:cNvPr id="595" name="テキスト ボックス 594"/>
        <xdr:cNvSpPr txBox="1"/>
      </xdr:nvSpPr>
      <xdr:spPr>
        <a:xfrm>
          <a:off x="12547111" y="9419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104510</xdr:rowOff>
    </xdr:from>
    <xdr:to>
      <xdr:col>23</xdr:col>
      <xdr:colOff>568325</xdr:colOff>
      <xdr:row>55</xdr:row>
      <xdr:rowOff>34660</xdr:rowOff>
    </xdr:to>
    <xdr:sp macro="" textlink="">
      <xdr:nvSpPr>
        <xdr:cNvPr id="601" name="円/楕円 600"/>
        <xdr:cNvSpPr/>
      </xdr:nvSpPr>
      <xdr:spPr>
        <a:xfrm>
          <a:off x="16268700" y="936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127387</xdr:rowOff>
    </xdr:from>
    <xdr:ext cx="534377" cy="259045"/>
    <xdr:sp macro="" textlink="">
      <xdr:nvSpPr>
        <xdr:cNvPr id="602" name="教育費該当値テキスト"/>
        <xdr:cNvSpPr txBox="1"/>
      </xdr:nvSpPr>
      <xdr:spPr>
        <a:xfrm>
          <a:off x="16370300" y="921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69,044</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61223</xdr:rowOff>
    </xdr:from>
    <xdr:to>
      <xdr:col>22</xdr:col>
      <xdr:colOff>415925</xdr:colOff>
      <xdr:row>57</xdr:row>
      <xdr:rowOff>162823</xdr:rowOff>
    </xdr:to>
    <xdr:sp macro="" textlink="">
      <xdr:nvSpPr>
        <xdr:cNvPr id="603" name="円/楕円 602"/>
        <xdr:cNvSpPr/>
      </xdr:nvSpPr>
      <xdr:spPr>
        <a:xfrm>
          <a:off x="15430500" y="983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153950</xdr:rowOff>
    </xdr:from>
    <xdr:ext cx="534377" cy="259045"/>
    <xdr:sp macro="" textlink="">
      <xdr:nvSpPr>
        <xdr:cNvPr id="604" name="テキスト ボックス 603"/>
        <xdr:cNvSpPr txBox="1"/>
      </xdr:nvSpPr>
      <xdr:spPr>
        <a:xfrm>
          <a:off x="15214111" y="9926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40,195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107057</xdr:rowOff>
    </xdr:from>
    <xdr:to>
      <xdr:col>21</xdr:col>
      <xdr:colOff>212725</xdr:colOff>
      <xdr:row>58</xdr:row>
      <xdr:rowOff>37207</xdr:rowOff>
    </xdr:to>
    <xdr:sp macro="" textlink="">
      <xdr:nvSpPr>
        <xdr:cNvPr id="605" name="円/楕円 604"/>
        <xdr:cNvSpPr/>
      </xdr:nvSpPr>
      <xdr:spPr>
        <a:xfrm>
          <a:off x="14541500" y="987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28334</xdr:rowOff>
    </xdr:from>
    <xdr:ext cx="534377" cy="259045"/>
    <xdr:sp macro="" textlink="">
      <xdr:nvSpPr>
        <xdr:cNvPr id="606" name="テキスト ボックス 605"/>
        <xdr:cNvSpPr txBox="1"/>
      </xdr:nvSpPr>
      <xdr:spPr>
        <a:xfrm>
          <a:off x="14325111" y="997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37,388</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154361</xdr:rowOff>
    </xdr:from>
    <xdr:to>
      <xdr:col>20</xdr:col>
      <xdr:colOff>9525</xdr:colOff>
      <xdr:row>58</xdr:row>
      <xdr:rowOff>84511</xdr:rowOff>
    </xdr:to>
    <xdr:sp macro="" textlink="">
      <xdr:nvSpPr>
        <xdr:cNvPr id="607" name="円/楕円 606"/>
        <xdr:cNvSpPr/>
      </xdr:nvSpPr>
      <xdr:spPr>
        <a:xfrm>
          <a:off x="13652500" y="992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75638</xdr:rowOff>
    </xdr:from>
    <xdr:ext cx="534377" cy="259045"/>
    <xdr:sp macro="" textlink="">
      <xdr:nvSpPr>
        <xdr:cNvPr id="608" name="テキスト ボックス 607"/>
        <xdr:cNvSpPr txBox="1"/>
      </xdr:nvSpPr>
      <xdr:spPr>
        <a:xfrm>
          <a:off x="13436111" y="1001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34,491</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123614</xdr:rowOff>
    </xdr:from>
    <xdr:to>
      <xdr:col>18</xdr:col>
      <xdr:colOff>492125</xdr:colOff>
      <xdr:row>58</xdr:row>
      <xdr:rowOff>53764</xdr:rowOff>
    </xdr:to>
    <xdr:sp macro="" textlink="">
      <xdr:nvSpPr>
        <xdr:cNvPr id="609" name="円/楕円 608"/>
        <xdr:cNvSpPr/>
      </xdr:nvSpPr>
      <xdr:spPr>
        <a:xfrm>
          <a:off x="12763500" y="98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44891</xdr:rowOff>
    </xdr:from>
    <xdr:ext cx="534377" cy="259045"/>
    <xdr:sp macro="" textlink="">
      <xdr:nvSpPr>
        <xdr:cNvPr id="610" name="テキスト ボックス 609"/>
        <xdr:cNvSpPr txBox="1"/>
      </xdr:nvSpPr>
      <xdr:spPr>
        <a:xfrm>
          <a:off x="12547111" y="9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36,374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10/67</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19,967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24" name="テキスト ボックス 62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626" name="テキスト ボックス 62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131036</xdr:rowOff>
    </xdr:from>
    <xdr:to>
      <xdr:col>23</xdr:col>
      <xdr:colOff>516889</xdr:colOff>
      <xdr:row>78</xdr:row>
      <xdr:rowOff>25400</xdr:rowOff>
    </xdr:to>
    <xdr:cxnSp macro="">
      <xdr:nvCxnSpPr>
        <xdr:cNvPr id="630" name="直線コネクタ 629"/>
        <xdr:cNvCxnSpPr/>
      </xdr:nvCxnSpPr>
      <xdr:spPr>
        <a:xfrm flipV="1">
          <a:off x="16317595" y="12132536"/>
          <a:ext cx="1269" cy="1265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63345</xdr:rowOff>
    </xdr:from>
    <xdr:ext cx="249299" cy="259045"/>
    <xdr:sp macro="" textlink="">
      <xdr:nvSpPr>
        <xdr:cNvPr id="631" name="災害復旧費最小値テキスト"/>
        <xdr:cNvSpPr txBox="1"/>
      </xdr:nvSpPr>
      <xdr:spPr>
        <a:xfrm>
          <a:off x="16370300" y="134364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25400</xdr:rowOff>
    </xdr:from>
    <xdr:to>
      <xdr:col>23</xdr:col>
      <xdr:colOff>606425</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77713</xdr:rowOff>
    </xdr:from>
    <xdr:ext cx="599010" cy="259045"/>
    <xdr:sp macro="" textlink="">
      <xdr:nvSpPr>
        <xdr:cNvPr id="633" name="災害復旧費最大値テキスト"/>
        <xdr:cNvSpPr txBox="1"/>
      </xdr:nvSpPr>
      <xdr:spPr>
        <a:xfrm>
          <a:off x="16370300" y="11907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221,516</a:t>
          </a:r>
          <a:endParaRPr kumimoji="1" lang="ja-JP" altLang="en-US" sz="1000" b="1">
            <a:latin typeface="ＭＳ Ｐゴシック"/>
          </a:endParaRPr>
        </a:p>
      </xdr:txBody>
    </xdr:sp>
    <xdr:clientData/>
  </xdr:oneCellAnchor>
  <xdr:twoCellAnchor>
    <xdr:from>
      <xdr:col>23</xdr:col>
      <xdr:colOff>428625</xdr:colOff>
      <xdr:row>70</xdr:row>
      <xdr:rowOff>131036</xdr:rowOff>
    </xdr:from>
    <xdr:to>
      <xdr:col>23</xdr:col>
      <xdr:colOff>606425</xdr:colOff>
      <xdr:row>70</xdr:row>
      <xdr:rowOff>131036</xdr:rowOff>
    </xdr:to>
    <xdr:cxnSp macro="">
      <xdr:nvCxnSpPr>
        <xdr:cNvPr id="634" name="直線コネクタ 633"/>
        <xdr:cNvCxnSpPr/>
      </xdr:nvCxnSpPr>
      <xdr:spPr>
        <a:xfrm>
          <a:off x="16230600" y="12132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166332</xdr:rowOff>
    </xdr:from>
    <xdr:to>
      <xdr:col>23</xdr:col>
      <xdr:colOff>517525</xdr:colOff>
      <xdr:row>77</xdr:row>
      <xdr:rowOff>169013</xdr:rowOff>
    </xdr:to>
    <xdr:cxnSp macro="">
      <xdr:nvCxnSpPr>
        <xdr:cNvPr id="635" name="直線コネクタ 634"/>
        <xdr:cNvCxnSpPr/>
      </xdr:nvCxnSpPr>
      <xdr:spPr>
        <a:xfrm flipV="1">
          <a:off x="15481300" y="13367982"/>
          <a:ext cx="8382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107794</xdr:rowOff>
    </xdr:from>
    <xdr:ext cx="469744" cy="259045"/>
    <xdr:sp macro="" textlink="">
      <xdr:nvSpPr>
        <xdr:cNvPr id="636" name="災害復旧費平均値テキスト"/>
        <xdr:cNvSpPr txBox="1"/>
      </xdr:nvSpPr>
      <xdr:spPr>
        <a:xfrm>
          <a:off x="16370300" y="133094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2,919</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129367</xdr:rowOff>
    </xdr:from>
    <xdr:to>
      <xdr:col>23</xdr:col>
      <xdr:colOff>568325</xdr:colOff>
      <xdr:row>78</xdr:row>
      <xdr:rowOff>59517</xdr:rowOff>
    </xdr:to>
    <xdr:sp macro="" textlink="">
      <xdr:nvSpPr>
        <xdr:cNvPr id="637" name="フローチャート : 判断 636"/>
        <xdr:cNvSpPr/>
      </xdr:nvSpPr>
      <xdr:spPr>
        <a:xfrm>
          <a:off x="16268700" y="1333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124966</xdr:rowOff>
    </xdr:from>
    <xdr:to>
      <xdr:col>22</xdr:col>
      <xdr:colOff>365125</xdr:colOff>
      <xdr:row>77</xdr:row>
      <xdr:rowOff>169013</xdr:rowOff>
    </xdr:to>
    <xdr:cxnSp macro="">
      <xdr:nvCxnSpPr>
        <xdr:cNvPr id="638" name="直線コネクタ 637"/>
        <xdr:cNvCxnSpPr/>
      </xdr:nvCxnSpPr>
      <xdr:spPr>
        <a:xfrm>
          <a:off x="14592300" y="13326616"/>
          <a:ext cx="889000" cy="44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99696</xdr:rowOff>
    </xdr:from>
    <xdr:to>
      <xdr:col>22</xdr:col>
      <xdr:colOff>415925</xdr:colOff>
      <xdr:row>78</xdr:row>
      <xdr:rowOff>29846</xdr:rowOff>
    </xdr:to>
    <xdr:sp macro="" textlink="">
      <xdr:nvSpPr>
        <xdr:cNvPr id="639" name="フローチャート : 判断 638"/>
        <xdr:cNvSpPr/>
      </xdr:nvSpPr>
      <xdr:spPr>
        <a:xfrm>
          <a:off x="15430500" y="1330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46373</xdr:rowOff>
    </xdr:from>
    <xdr:ext cx="469744" cy="259045"/>
    <xdr:sp macro="" textlink="">
      <xdr:nvSpPr>
        <xdr:cNvPr id="640" name="テキスト ボックス 639"/>
        <xdr:cNvSpPr txBox="1"/>
      </xdr:nvSpPr>
      <xdr:spPr>
        <a:xfrm>
          <a:off x="15246427" y="1307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66765</xdr:rowOff>
    </xdr:from>
    <xdr:to>
      <xdr:col>21</xdr:col>
      <xdr:colOff>161925</xdr:colOff>
      <xdr:row>77</xdr:row>
      <xdr:rowOff>124966</xdr:rowOff>
    </xdr:to>
    <xdr:cxnSp macro="">
      <xdr:nvCxnSpPr>
        <xdr:cNvPr id="641" name="直線コネクタ 640"/>
        <xdr:cNvCxnSpPr/>
      </xdr:nvCxnSpPr>
      <xdr:spPr>
        <a:xfrm>
          <a:off x="13703300" y="13096965"/>
          <a:ext cx="889000" cy="229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100850</xdr:rowOff>
    </xdr:from>
    <xdr:to>
      <xdr:col>21</xdr:col>
      <xdr:colOff>212725</xdr:colOff>
      <xdr:row>78</xdr:row>
      <xdr:rowOff>31000</xdr:rowOff>
    </xdr:to>
    <xdr:sp macro="" textlink="">
      <xdr:nvSpPr>
        <xdr:cNvPr id="642" name="フローチャート : 判断 641"/>
        <xdr:cNvSpPr/>
      </xdr:nvSpPr>
      <xdr:spPr>
        <a:xfrm>
          <a:off x="14541500" y="1330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22127</xdr:rowOff>
    </xdr:from>
    <xdr:ext cx="469744" cy="259045"/>
    <xdr:sp macro="" textlink="">
      <xdr:nvSpPr>
        <xdr:cNvPr id="643" name="テキスト ボックス 642"/>
        <xdr:cNvSpPr txBox="1"/>
      </xdr:nvSpPr>
      <xdr:spPr>
        <a:xfrm>
          <a:off x="14357427" y="1339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66765</xdr:rowOff>
    </xdr:from>
    <xdr:to>
      <xdr:col>19</xdr:col>
      <xdr:colOff>644525</xdr:colOff>
      <xdr:row>77</xdr:row>
      <xdr:rowOff>20754</xdr:rowOff>
    </xdr:to>
    <xdr:cxnSp macro="">
      <xdr:nvCxnSpPr>
        <xdr:cNvPr id="644" name="直線コネクタ 643"/>
        <xdr:cNvCxnSpPr/>
      </xdr:nvCxnSpPr>
      <xdr:spPr>
        <a:xfrm flipV="1">
          <a:off x="12814300" y="13096965"/>
          <a:ext cx="889000" cy="12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82014</xdr:rowOff>
    </xdr:from>
    <xdr:to>
      <xdr:col>20</xdr:col>
      <xdr:colOff>9525</xdr:colOff>
      <xdr:row>78</xdr:row>
      <xdr:rowOff>12164</xdr:rowOff>
    </xdr:to>
    <xdr:sp macro="" textlink="">
      <xdr:nvSpPr>
        <xdr:cNvPr id="645" name="フローチャート : 判断 644"/>
        <xdr:cNvSpPr/>
      </xdr:nvSpPr>
      <xdr:spPr>
        <a:xfrm>
          <a:off x="13652500" y="13283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3291</xdr:rowOff>
    </xdr:from>
    <xdr:ext cx="534377" cy="259045"/>
    <xdr:sp macro="" textlink="">
      <xdr:nvSpPr>
        <xdr:cNvPr id="646" name="テキスト ボックス 645"/>
        <xdr:cNvSpPr txBox="1"/>
      </xdr:nvSpPr>
      <xdr:spPr>
        <a:xfrm>
          <a:off x="13436111" y="1337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105291</xdr:rowOff>
    </xdr:from>
    <xdr:to>
      <xdr:col>18</xdr:col>
      <xdr:colOff>492125</xdr:colOff>
      <xdr:row>78</xdr:row>
      <xdr:rowOff>35441</xdr:rowOff>
    </xdr:to>
    <xdr:sp macro="" textlink="">
      <xdr:nvSpPr>
        <xdr:cNvPr id="647" name="フローチャート : 判断 646"/>
        <xdr:cNvSpPr/>
      </xdr:nvSpPr>
      <xdr:spPr>
        <a:xfrm>
          <a:off x="12763500" y="13306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26568</xdr:rowOff>
    </xdr:from>
    <xdr:ext cx="469744" cy="259045"/>
    <xdr:sp macro="" textlink="">
      <xdr:nvSpPr>
        <xdr:cNvPr id="648" name="テキスト ボックス 647"/>
        <xdr:cNvSpPr txBox="1"/>
      </xdr:nvSpPr>
      <xdr:spPr>
        <a:xfrm>
          <a:off x="12579427" y="13399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115532</xdr:rowOff>
    </xdr:from>
    <xdr:to>
      <xdr:col>23</xdr:col>
      <xdr:colOff>568325</xdr:colOff>
      <xdr:row>78</xdr:row>
      <xdr:rowOff>45682</xdr:rowOff>
    </xdr:to>
    <xdr:sp macro="" textlink="">
      <xdr:nvSpPr>
        <xdr:cNvPr id="654" name="円/楕円 653"/>
        <xdr:cNvSpPr/>
      </xdr:nvSpPr>
      <xdr:spPr>
        <a:xfrm>
          <a:off x="16268700" y="1331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74909</xdr:rowOff>
    </xdr:from>
    <xdr:ext cx="469744" cy="259045"/>
    <xdr:sp macro="" textlink="">
      <xdr:nvSpPr>
        <xdr:cNvPr id="655" name="災害復旧費該当値テキスト"/>
        <xdr:cNvSpPr txBox="1"/>
      </xdr:nvSpPr>
      <xdr:spPr>
        <a:xfrm>
          <a:off x="16370300" y="13105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5,340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118213</xdr:rowOff>
    </xdr:from>
    <xdr:to>
      <xdr:col>22</xdr:col>
      <xdr:colOff>415925</xdr:colOff>
      <xdr:row>78</xdr:row>
      <xdr:rowOff>48363</xdr:rowOff>
    </xdr:to>
    <xdr:sp macro="" textlink="">
      <xdr:nvSpPr>
        <xdr:cNvPr id="656" name="円/楕円 655"/>
        <xdr:cNvSpPr/>
      </xdr:nvSpPr>
      <xdr:spPr>
        <a:xfrm>
          <a:off x="15430500" y="1331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39490</xdr:rowOff>
    </xdr:from>
    <xdr:ext cx="469744" cy="259045"/>
    <xdr:sp macro="" textlink="">
      <xdr:nvSpPr>
        <xdr:cNvPr id="657" name="テキスト ボックス 656"/>
        <xdr:cNvSpPr txBox="1"/>
      </xdr:nvSpPr>
      <xdr:spPr>
        <a:xfrm>
          <a:off x="15246427" y="13412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4,871</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74166</xdr:rowOff>
    </xdr:from>
    <xdr:to>
      <xdr:col>21</xdr:col>
      <xdr:colOff>212725</xdr:colOff>
      <xdr:row>78</xdr:row>
      <xdr:rowOff>4316</xdr:rowOff>
    </xdr:to>
    <xdr:sp macro="" textlink="">
      <xdr:nvSpPr>
        <xdr:cNvPr id="658" name="円/楕円 657"/>
        <xdr:cNvSpPr/>
      </xdr:nvSpPr>
      <xdr:spPr>
        <a:xfrm>
          <a:off x="14541500" y="1327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20843</xdr:rowOff>
    </xdr:from>
    <xdr:ext cx="534377" cy="259045"/>
    <xdr:sp macro="" textlink="">
      <xdr:nvSpPr>
        <xdr:cNvPr id="659" name="テキスト ボックス 658"/>
        <xdr:cNvSpPr txBox="1"/>
      </xdr:nvSpPr>
      <xdr:spPr>
        <a:xfrm>
          <a:off x="14325111" y="1305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12,578</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15965</xdr:rowOff>
    </xdr:from>
    <xdr:to>
      <xdr:col>20</xdr:col>
      <xdr:colOff>9525</xdr:colOff>
      <xdr:row>76</xdr:row>
      <xdr:rowOff>117565</xdr:rowOff>
    </xdr:to>
    <xdr:sp macro="" textlink="">
      <xdr:nvSpPr>
        <xdr:cNvPr id="660" name="円/楕円 659"/>
        <xdr:cNvSpPr/>
      </xdr:nvSpPr>
      <xdr:spPr>
        <a:xfrm>
          <a:off x="13652500" y="130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134092</xdr:rowOff>
    </xdr:from>
    <xdr:ext cx="534377" cy="259045"/>
    <xdr:sp macro="" textlink="">
      <xdr:nvSpPr>
        <xdr:cNvPr id="661" name="テキスト ボックス 660"/>
        <xdr:cNvSpPr txBox="1"/>
      </xdr:nvSpPr>
      <xdr:spPr>
        <a:xfrm>
          <a:off x="13436111" y="12821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52,762</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141404</xdr:rowOff>
    </xdr:from>
    <xdr:to>
      <xdr:col>18</xdr:col>
      <xdr:colOff>492125</xdr:colOff>
      <xdr:row>77</xdr:row>
      <xdr:rowOff>71554</xdr:rowOff>
    </xdr:to>
    <xdr:sp macro="" textlink="">
      <xdr:nvSpPr>
        <xdr:cNvPr id="662" name="円/楕円 661"/>
        <xdr:cNvSpPr/>
      </xdr:nvSpPr>
      <xdr:spPr>
        <a:xfrm>
          <a:off x="12763500" y="1317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88081</xdr:rowOff>
    </xdr:from>
    <xdr:ext cx="534377" cy="259045"/>
    <xdr:sp macro="" textlink="">
      <xdr:nvSpPr>
        <xdr:cNvPr id="663" name="テキスト ボックス 662"/>
        <xdr:cNvSpPr txBox="1"/>
      </xdr:nvSpPr>
      <xdr:spPr>
        <a:xfrm>
          <a:off x="12547111" y="1294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30,813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29/67</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9" name="テキスト ボックス 67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1" name="テキスト ボックス 68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3" name="テキスト ボックス 68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111765</xdr:rowOff>
    </xdr:from>
    <xdr:to>
      <xdr:col>23</xdr:col>
      <xdr:colOff>516889</xdr:colOff>
      <xdr:row>98</xdr:row>
      <xdr:rowOff>67363</xdr:rowOff>
    </xdr:to>
    <xdr:cxnSp macro="">
      <xdr:nvCxnSpPr>
        <xdr:cNvPr id="687" name="直線コネクタ 686"/>
        <xdr:cNvCxnSpPr/>
      </xdr:nvCxnSpPr>
      <xdr:spPr>
        <a:xfrm flipV="1">
          <a:off x="16317595" y="15713715"/>
          <a:ext cx="1269" cy="1155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71190</xdr:rowOff>
    </xdr:from>
    <xdr:ext cx="534377" cy="259045"/>
    <xdr:sp macro="" textlink="">
      <xdr:nvSpPr>
        <xdr:cNvPr id="688" name="公債費最小値テキスト"/>
        <xdr:cNvSpPr txBox="1"/>
      </xdr:nvSpPr>
      <xdr:spPr>
        <a:xfrm>
          <a:off x="16370300" y="1687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19,493</a:t>
          </a:r>
          <a:endParaRPr kumimoji="1" lang="ja-JP" altLang="en-US" sz="1000" b="1">
            <a:latin typeface="ＭＳ Ｐゴシック"/>
          </a:endParaRPr>
        </a:p>
      </xdr:txBody>
    </xdr:sp>
    <xdr:clientData/>
  </xdr:oneCellAnchor>
  <xdr:twoCellAnchor>
    <xdr:from>
      <xdr:col>23</xdr:col>
      <xdr:colOff>428625</xdr:colOff>
      <xdr:row>98</xdr:row>
      <xdr:rowOff>67363</xdr:rowOff>
    </xdr:from>
    <xdr:to>
      <xdr:col>23</xdr:col>
      <xdr:colOff>606425</xdr:colOff>
      <xdr:row>98</xdr:row>
      <xdr:rowOff>67363</xdr:rowOff>
    </xdr:to>
    <xdr:cxnSp macro="">
      <xdr:nvCxnSpPr>
        <xdr:cNvPr id="689" name="直線コネクタ 688"/>
        <xdr:cNvCxnSpPr/>
      </xdr:nvCxnSpPr>
      <xdr:spPr>
        <a:xfrm>
          <a:off x="16230600" y="1686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58442</xdr:rowOff>
    </xdr:from>
    <xdr:ext cx="599010" cy="259045"/>
    <xdr:sp macro="" textlink="">
      <xdr:nvSpPr>
        <xdr:cNvPr id="690" name="公債費最大値テキスト"/>
        <xdr:cNvSpPr txBox="1"/>
      </xdr:nvSpPr>
      <xdr:spPr>
        <a:xfrm>
          <a:off x="16370300" y="1548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171,166</a:t>
          </a:r>
          <a:endParaRPr kumimoji="1" lang="ja-JP" altLang="en-US" sz="1000" b="1">
            <a:latin typeface="ＭＳ Ｐゴシック"/>
          </a:endParaRPr>
        </a:p>
      </xdr:txBody>
    </xdr:sp>
    <xdr:clientData/>
  </xdr:oneCellAnchor>
  <xdr:twoCellAnchor>
    <xdr:from>
      <xdr:col>23</xdr:col>
      <xdr:colOff>428625</xdr:colOff>
      <xdr:row>91</xdr:row>
      <xdr:rowOff>111765</xdr:rowOff>
    </xdr:from>
    <xdr:to>
      <xdr:col>23</xdr:col>
      <xdr:colOff>606425</xdr:colOff>
      <xdr:row>91</xdr:row>
      <xdr:rowOff>111765</xdr:rowOff>
    </xdr:to>
    <xdr:cxnSp macro="">
      <xdr:nvCxnSpPr>
        <xdr:cNvPr id="691" name="直線コネクタ 690"/>
        <xdr:cNvCxnSpPr/>
      </xdr:nvCxnSpPr>
      <xdr:spPr>
        <a:xfrm>
          <a:off x="16230600" y="1571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152045</xdr:rowOff>
    </xdr:from>
    <xdr:to>
      <xdr:col>23</xdr:col>
      <xdr:colOff>517525</xdr:colOff>
      <xdr:row>97</xdr:row>
      <xdr:rowOff>119690</xdr:rowOff>
    </xdr:to>
    <xdr:cxnSp macro="">
      <xdr:nvCxnSpPr>
        <xdr:cNvPr id="692" name="直線コネクタ 691"/>
        <xdr:cNvCxnSpPr/>
      </xdr:nvCxnSpPr>
      <xdr:spPr>
        <a:xfrm flipV="1">
          <a:off x="15481300" y="16611245"/>
          <a:ext cx="838200" cy="13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110710</xdr:rowOff>
    </xdr:from>
    <xdr:ext cx="534377" cy="259045"/>
    <xdr:sp macro="" textlink="">
      <xdr:nvSpPr>
        <xdr:cNvPr id="693" name="公債費平均値テキスト"/>
        <xdr:cNvSpPr txBox="1"/>
      </xdr:nvSpPr>
      <xdr:spPr>
        <a:xfrm>
          <a:off x="16370300" y="163984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55,140</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87833</xdr:rowOff>
    </xdr:from>
    <xdr:to>
      <xdr:col>23</xdr:col>
      <xdr:colOff>568325</xdr:colOff>
      <xdr:row>97</xdr:row>
      <xdr:rowOff>17983</xdr:rowOff>
    </xdr:to>
    <xdr:sp macro="" textlink="">
      <xdr:nvSpPr>
        <xdr:cNvPr id="694" name="フローチャート : 判断 693"/>
        <xdr:cNvSpPr/>
      </xdr:nvSpPr>
      <xdr:spPr>
        <a:xfrm>
          <a:off x="16268700" y="1654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119690</xdr:rowOff>
    </xdr:from>
    <xdr:to>
      <xdr:col>22</xdr:col>
      <xdr:colOff>365125</xdr:colOff>
      <xdr:row>97</xdr:row>
      <xdr:rowOff>134632</xdr:rowOff>
    </xdr:to>
    <xdr:cxnSp macro="">
      <xdr:nvCxnSpPr>
        <xdr:cNvPr id="695" name="直線コネクタ 694"/>
        <xdr:cNvCxnSpPr/>
      </xdr:nvCxnSpPr>
      <xdr:spPr>
        <a:xfrm flipV="1">
          <a:off x="14592300" y="16750340"/>
          <a:ext cx="889000" cy="1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162638</xdr:rowOff>
    </xdr:from>
    <xdr:to>
      <xdr:col>22</xdr:col>
      <xdr:colOff>415925</xdr:colOff>
      <xdr:row>96</xdr:row>
      <xdr:rowOff>92788</xdr:rowOff>
    </xdr:to>
    <xdr:sp macro="" textlink="">
      <xdr:nvSpPr>
        <xdr:cNvPr id="696" name="フローチャート : 判断 695"/>
        <xdr:cNvSpPr/>
      </xdr:nvSpPr>
      <xdr:spPr>
        <a:xfrm>
          <a:off x="15430500" y="164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109315</xdr:rowOff>
    </xdr:from>
    <xdr:ext cx="534377" cy="259045"/>
    <xdr:sp macro="" textlink="">
      <xdr:nvSpPr>
        <xdr:cNvPr id="697" name="テキスト ボックス 696"/>
        <xdr:cNvSpPr txBox="1"/>
      </xdr:nvSpPr>
      <xdr:spPr>
        <a:xfrm>
          <a:off x="15214111" y="1622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97958</xdr:rowOff>
    </xdr:from>
    <xdr:to>
      <xdr:col>21</xdr:col>
      <xdr:colOff>161925</xdr:colOff>
      <xdr:row>97</xdr:row>
      <xdr:rowOff>134632</xdr:rowOff>
    </xdr:to>
    <xdr:cxnSp macro="">
      <xdr:nvCxnSpPr>
        <xdr:cNvPr id="698" name="直線コネクタ 697"/>
        <xdr:cNvCxnSpPr/>
      </xdr:nvCxnSpPr>
      <xdr:spPr>
        <a:xfrm>
          <a:off x="13703300" y="16728608"/>
          <a:ext cx="889000" cy="3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158638</xdr:rowOff>
    </xdr:from>
    <xdr:to>
      <xdr:col>21</xdr:col>
      <xdr:colOff>212725</xdr:colOff>
      <xdr:row>96</xdr:row>
      <xdr:rowOff>88788</xdr:rowOff>
    </xdr:to>
    <xdr:sp macro="" textlink="">
      <xdr:nvSpPr>
        <xdr:cNvPr id="699" name="フローチャート : 判断 698"/>
        <xdr:cNvSpPr/>
      </xdr:nvSpPr>
      <xdr:spPr>
        <a:xfrm>
          <a:off x="14541500" y="1644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105315</xdr:rowOff>
    </xdr:from>
    <xdr:ext cx="534377" cy="259045"/>
    <xdr:sp macro="" textlink="">
      <xdr:nvSpPr>
        <xdr:cNvPr id="700" name="テキスト ボックス 699"/>
        <xdr:cNvSpPr txBox="1"/>
      </xdr:nvSpPr>
      <xdr:spPr>
        <a:xfrm>
          <a:off x="14325111" y="1622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64284</xdr:rowOff>
    </xdr:from>
    <xdr:to>
      <xdr:col>19</xdr:col>
      <xdr:colOff>644525</xdr:colOff>
      <xdr:row>97</xdr:row>
      <xdr:rowOff>97958</xdr:rowOff>
    </xdr:to>
    <xdr:cxnSp macro="">
      <xdr:nvCxnSpPr>
        <xdr:cNvPr id="701" name="直線コネクタ 700"/>
        <xdr:cNvCxnSpPr/>
      </xdr:nvCxnSpPr>
      <xdr:spPr>
        <a:xfrm>
          <a:off x="12814300" y="16694934"/>
          <a:ext cx="889000" cy="3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157145</xdr:rowOff>
    </xdr:from>
    <xdr:to>
      <xdr:col>20</xdr:col>
      <xdr:colOff>9525</xdr:colOff>
      <xdr:row>96</xdr:row>
      <xdr:rowOff>87295</xdr:rowOff>
    </xdr:to>
    <xdr:sp macro="" textlink="">
      <xdr:nvSpPr>
        <xdr:cNvPr id="702" name="フローチャート : 判断 701"/>
        <xdr:cNvSpPr/>
      </xdr:nvSpPr>
      <xdr:spPr>
        <a:xfrm>
          <a:off x="13652500" y="16444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103822</xdr:rowOff>
    </xdr:from>
    <xdr:ext cx="534377" cy="259045"/>
    <xdr:sp macro="" textlink="">
      <xdr:nvSpPr>
        <xdr:cNvPr id="703" name="テキスト ボックス 702"/>
        <xdr:cNvSpPr txBox="1"/>
      </xdr:nvSpPr>
      <xdr:spPr>
        <a:xfrm>
          <a:off x="13436111" y="16220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148337</xdr:rowOff>
    </xdr:from>
    <xdr:to>
      <xdr:col>18</xdr:col>
      <xdr:colOff>492125</xdr:colOff>
      <xdr:row>96</xdr:row>
      <xdr:rowOff>78487</xdr:rowOff>
    </xdr:to>
    <xdr:sp macro="" textlink="">
      <xdr:nvSpPr>
        <xdr:cNvPr id="704" name="フローチャート : 判断 703"/>
        <xdr:cNvSpPr/>
      </xdr:nvSpPr>
      <xdr:spPr>
        <a:xfrm>
          <a:off x="12763500" y="1643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95014</xdr:rowOff>
    </xdr:from>
    <xdr:ext cx="534377" cy="259045"/>
    <xdr:sp macro="" textlink="">
      <xdr:nvSpPr>
        <xdr:cNvPr id="705" name="テキスト ボックス 704"/>
        <xdr:cNvSpPr txBox="1"/>
      </xdr:nvSpPr>
      <xdr:spPr>
        <a:xfrm>
          <a:off x="12547111" y="1621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101245</xdr:rowOff>
    </xdr:from>
    <xdr:to>
      <xdr:col>23</xdr:col>
      <xdr:colOff>568325</xdr:colOff>
      <xdr:row>97</xdr:row>
      <xdr:rowOff>31395</xdr:rowOff>
    </xdr:to>
    <xdr:sp macro="" textlink="">
      <xdr:nvSpPr>
        <xdr:cNvPr id="711" name="円/楕円 710"/>
        <xdr:cNvSpPr/>
      </xdr:nvSpPr>
      <xdr:spPr>
        <a:xfrm>
          <a:off x="16268700" y="1656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79672</xdr:rowOff>
    </xdr:from>
    <xdr:ext cx="534377" cy="259045"/>
    <xdr:sp macro="" textlink="">
      <xdr:nvSpPr>
        <xdr:cNvPr id="712" name="公債費該当値テキスト"/>
        <xdr:cNvSpPr txBox="1"/>
      </xdr:nvSpPr>
      <xdr:spPr>
        <a:xfrm>
          <a:off x="16370300" y="16538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53,380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68890</xdr:rowOff>
    </xdr:from>
    <xdr:to>
      <xdr:col>22</xdr:col>
      <xdr:colOff>415925</xdr:colOff>
      <xdr:row>97</xdr:row>
      <xdr:rowOff>170490</xdr:rowOff>
    </xdr:to>
    <xdr:sp macro="" textlink="">
      <xdr:nvSpPr>
        <xdr:cNvPr id="713" name="円/楕円 712"/>
        <xdr:cNvSpPr/>
      </xdr:nvSpPr>
      <xdr:spPr>
        <a:xfrm>
          <a:off x="15430500" y="1669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161617</xdr:rowOff>
    </xdr:from>
    <xdr:ext cx="534377" cy="259045"/>
    <xdr:sp macro="" textlink="">
      <xdr:nvSpPr>
        <xdr:cNvPr id="714" name="テキスト ボックス 713"/>
        <xdr:cNvSpPr txBox="1"/>
      </xdr:nvSpPr>
      <xdr:spPr>
        <a:xfrm>
          <a:off x="15214111" y="1679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35,126</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83832</xdr:rowOff>
    </xdr:from>
    <xdr:to>
      <xdr:col>21</xdr:col>
      <xdr:colOff>212725</xdr:colOff>
      <xdr:row>98</xdr:row>
      <xdr:rowOff>13982</xdr:rowOff>
    </xdr:to>
    <xdr:sp macro="" textlink="">
      <xdr:nvSpPr>
        <xdr:cNvPr id="715" name="円/楕円 714"/>
        <xdr:cNvSpPr/>
      </xdr:nvSpPr>
      <xdr:spPr>
        <a:xfrm>
          <a:off x="14541500" y="1671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5109</xdr:rowOff>
    </xdr:from>
    <xdr:ext cx="534377" cy="259045"/>
    <xdr:sp macro="" textlink="">
      <xdr:nvSpPr>
        <xdr:cNvPr id="716" name="テキスト ボックス 715"/>
        <xdr:cNvSpPr txBox="1"/>
      </xdr:nvSpPr>
      <xdr:spPr>
        <a:xfrm>
          <a:off x="14325111" y="16807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33,165</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47158</xdr:rowOff>
    </xdr:from>
    <xdr:to>
      <xdr:col>20</xdr:col>
      <xdr:colOff>9525</xdr:colOff>
      <xdr:row>97</xdr:row>
      <xdr:rowOff>148758</xdr:rowOff>
    </xdr:to>
    <xdr:sp macro="" textlink="">
      <xdr:nvSpPr>
        <xdr:cNvPr id="717" name="円/楕円 716"/>
        <xdr:cNvSpPr/>
      </xdr:nvSpPr>
      <xdr:spPr>
        <a:xfrm>
          <a:off x="13652500" y="1667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139885</xdr:rowOff>
    </xdr:from>
    <xdr:ext cx="534377" cy="259045"/>
    <xdr:sp macro="" textlink="">
      <xdr:nvSpPr>
        <xdr:cNvPr id="718" name="テキスト ボックス 717"/>
        <xdr:cNvSpPr txBox="1"/>
      </xdr:nvSpPr>
      <xdr:spPr>
        <a:xfrm>
          <a:off x="13436111" y="1677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37,978</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13484</xdr:rowOff>
    </xdr:from>
    <xdr:to>
      <xdr:col>18</xdr:col>
      <xdr:colOff>492125</xdr:colOff>
      <xdr:row>97</xdr:row>
      <xdr:rowOff>115084</xdr:rowOff>
    </xdr:to>
    <xdr:sp macro="" textlink="">
      <xdr:nvSpPr>
        <xdr:cNvPr id="719" name="円/楕円 718"/>
        <xdr:cNvSpPr/>
      </xdr:nvSpPr>
      <xdr:spPr>
        <a:xfrm>
          <a:off x="12763500" y="166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106211</xdr:rowOff>
    </xdr:from>
    <xdr:ext cx="534377" cy="259045"/>
    <xdr:sp macro="" textlink="">
      <xdr:nvSpPr>
        <xdr:cNvPr id="720" name="テキスト ボックス 719"/>
        <xdr:cNvSpPr txBox="1"/>
      </xdr:nvSpPr>
      <xdr:spPr>
        <a:xfrm>
          <a:off x="12547111" y="1673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42,397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8,032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31" name="直線コネクタ 73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32" name="テキスト ボックス 73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33" name="直線コネクタ 73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34" name="テキスト ボックス 733"/>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35" name="直線コネクタ 73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36" name="テキスト ボックス 735"/>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37" name="直線コネクタ 73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38" name="テキスト ボックス 737"/>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39" name="直線コネクタ 73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40" name="テキスト ボックス 739"/>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41" name="直線コネクタ 74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42" name="テキスト ボックス 741"/>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132189</xdr:rowOff>
    </xdr:from>
    <xdr:to>
      <xdr:col>32</xdr:col>
      <xdr:colOff>186689</xdr:colOff>
      <xdr:row>39</xdr:row>
      <xdr:rowOff>98878</xdr:rowOff>
    </xdr:to>
    <xdr:cxnSp macro="">
      <xdr:nvCxnSpPr>
        <xdr:cNvPr id="746" name="直線コネクタ 745"/>
        <xdr:cNvCxnSpPr/>
      </xdr:nvCxnSpPr>
      <xdr:spPr>
        <a:xfrm flipV="1">
          <a:off x="22159595" y="5275689"/>
          <a:ext cx="1269" cy="1509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133802</xdr:rowOff>
    </xdr:from>
    <xdr:ext cx="249299" cy="259045"/>
    <xdr:sp macro="" textlink="">
      <xdr:nvSpPr>
        <xdr:cNvPr id="747" name="諸支出金最小値テキスト"/>
        <xdr:cNvSpPr txBox="1"/>
      </xdr:nvSpPr>
      <xdr:spPr>
        <a:xfrm>
          <a:off x="22212300" y="6820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48" name="直線コネクタ 74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78866</xdr:rowOff>
    </xdr:from>
    <xdr:ext cx="534377" cy="259045"/>
    <xdr:sp macro="" textlink="">
      <xdr:nvSpPr>
        <xdr:cNvPr id="749" name="諸支出金最大値テキスト"/>
        <xdr:cNvSpPr txBox="1"/>
      </xdr:nvSpPr>
      <xdr:spPr>
        <a:xfrm>
          <a:off x="22212300" y="505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13,869</a:t>
          </a:r>
          <a:endParaRPr kumimoji="1" lang="ja-JP" altLang="en-US" sz="1000" b="1">
            <a:latin typeface="ＭＳ Ｐゴシック"/>
          </a:endParaRPr>
        </a:p>
      </xdr:txBody>
    </xdr:sp>
    <xdr:clientData/>
  </xdr:oneCellAnchor>
  <xdr:twoCellAnchor>
    <xdr:from>
      <xdr:col>32</xdr:col>
      <xdr:colOff>98425</xdr:colOff>
      <xdr:row>30</xdr:row>
      <xdr:rowOff>132189</xdr:rowOff>
    </xdr:from>
    <xdr:to>
      <xdr:col>32</xdr:col>
      <xdr:colOff>276225</xdr:colOff>
      <xdr:row>30</xdr:row>
      <xdr:rowOff>132189</xdr:rowOff>
    </xdr:to>
    <xdr:cxnSp macro="">
      <xdr:nvCxnSpPr>
        <xdr:cNvPr id="750" name="直線コネクタ 749"/>
        <xdr:cNvCxnSpPr/>
      </xdr:nvCxnSpPr>
      <xdr:spPr>
        <a:xfrm>
          <a:off x="22072600" y="5275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85707</xdr:rowOff>
    </xdr:from>
    <xdr:to>
      <xdr:col>32</xdr:col>
      <xdr:colOff>187325</xdr:colOff>
      <xdr:row>39</xdr:row>
      <xdr:rowOff>98878</xdr:rowOff>
    </xdr:to>
    <xdr:cxnSp macro="">
      <xdr:nvCxnSpPr>
        <xdr:cNvPr id="751" name="直線コネクタ 750"/>
        <xdr:cNvCxnSpPr/>
      </xdr:nvCxnSpPr>
      <xdr:spPr>
        <a:xfrm flipV="1">
          <a:off x="21323300" y="6772257"/>
          <a:ext cx="838200" cy="1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51253</xdr:rowOff>
    </xdr:from>
    <xdr:ext cx="378565" cy="259045"/>
    <xdr:sp macro="" textlink="">
      <xdr:nvSpPr>
        <xdr:cNvPr id="752" name="諸支出金平均値テキスト"/>
        <xdr:cNvSpPr txBox="1"/>
      </xdr:nvSpPr>
      <xdr:spPr>
        <a:xfrm>
          <a:off x="22212300" y="65663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28376</xdr:rowOff>
    </xdr:from>
    <xdr:to>
      <xdr:col>32</xdr:col>
      <xdr:colOff>238125</xdr:colOff>
      <xdr:row>39</xdr:row>
      <xdr:rowOff>129976</xdr:rowOff>
    </xdr:to>
    <xdr:sp macro="" textlink="">
      <xdr:nvSpPr>
        <xdr:cNvPr id="753" name="フローチャート : 判断 752"/>
        <xdr:cNvSpPr/>
      </xdr:nvSpPr>
      <xdr:spPr>
        <a:xfrm>
          <a:off x="22110700" y="6714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73297</xdr:rowOff>
    </xdr:from>
    <xdr:to>
      <xdr:col>31</xdr:col>
      <xdr:colOff>34925</xdr:colOff>
      <xdr:row>39</xdr:row>
      <xdr:rowOff>98878</xdr:rowOff>
    </xdr:to>
    <xdr:cxnSp macro="">
      <xdr:nvCxnSpPr>
        <xdr:cNvPr id="754" name="直線コネクタ 753"/>
        <xdr:cNvCxnSpPr/>
      </xdr:nvCxnSpPr>
      <xdr:spPr>
        <a:xfrm>
          <a:off x="20434300" y="6759847"/>
          <a:ext cx="88900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21735</xdr:rowOff>
    </xdr:from>
    <xdr:to>
      <xdr:col>31</xdr:col>
      <xdr:colOff>85725</xdr:colOff>
      <xdr:row>39</xdr:row>
      <xdr:rowOff>123335</xdr:rowOff>
    </xdr:to>
    <xdr:sp macro="" textlink="">
      <xdr:nvSpPr>
        <xdr:cNvPr id="755" name="フローチャート : 判断 754"/>
        <xdr:cNvSpPr/>
      </xdr:nvSpPr>
      <xdr:spPr>
        <a:xfrm>
          <a:off x="21272500" y="670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139862</xdr:rowOff>
    </xdr:from>
    <xdr:ext cx="378565" cy="259045"/>
    <xdr:sp macro="" textlink="">
      <xdr:nvSpPr>
        <xdr:cNvPr id="756" name="テキスト ボックス 755"/>
        <xdr:cNvSpPr txBox="1"/>
      </xdr:nvSpPr>
      <xdr:spPr>
        <a:xfrm>
          <a:off x="21134017" y="6483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73297</xdr:rowOff>
    </xdr:from>
    <xdr:to>
      <xdr:col>29</xdr:col>
      <xdr:colOff>517525</xdr:colOff>
      <xdr:row>39</xdr:row>
      <xdr:rowOff>98878</xdr:rowOff>
    </xdr:to>
    <xdr:cxnSp macro="">
      <xdr:nvCxnSpPr>
        <xdr:cNvPr id="757" name="直線コネクタ 756"/>
        <xdr:cNvCxnSpPr/>
      </xdr:nvCxnSpPr>
      <xdr:spPr>
        <a:xfrm flipV="1">
          <a:off x="19545300" y="6759847"/>
          <a:ext cx="88900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148554</xdr:rowOff>
    </xdr:from>
    <xdr:to>
      <xdr:col>29</xdr:col>
      <xdr:colOff>568325</xdr:colOff>
      <xdr:row>39</xdr:row>
      <xdr:rowOff>78704</xdr:rowOff>
    </xdr:to>
    <xdr:sp macro="" textlink="">
      <xdr:nvSpPr>
        <xdr:cNvPr id="758" name="フローチャート : 判断 757"/>
        <xdr:cNvSpPr/>
      </xdr:nvSpPr>
      <xdr:spPr>
        <a:xfrm>
          <a:off x="20383500" y="666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95231</xdr:rowOff>
    </xdr:from>
    <xdr:ext cx="378565" cy="259045"/>
    <xdr:sp macro="" textlink="">
      <xdr:nvSpPr>
        <xdr:cNvPr id="759" name="テキスト ボックス 758"/>
        <xdr:cNvSpPr txBox="1"/>
      </xdr:nvSpPr>
      <xdr:spPr>
        <a:xfrm>
          <a:off x="20245017" y="6438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60" name="直線コネクタ 75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164774</xdr:rowOff>
    </xdr:from>
    <xdr:to>
      <xdr:col>28</xdr:col>
      <xdr:colOff>365125</xdr:colOff>
      <xdr:row>39</xdr:row>
      <xdr:rowOff>94924</xdr:rowOff>
    </xdr:to>
    <xdr:sp macro="" textlink="">
      <xdr:nvSpPr>
        <xdr:cNvPr id="761" name="フローチャート : 判断 760"/>
        <xdr:cNvSpPr/>
      </xdr:nvSpPr>
      <xdr:spPr>
        <a:xfrm>
          <a:off x="19494500" y="667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111450</xdr:rowOff>
    </xdr:from>
    <xdr:ext cx="378565" cy="259045"/>
    <xdr:sp macro="" textlink="">
      <xdr:nvSpPr>
        <xdr:cNvPr id="762" name="テキスト ボックス 761"/>
        <xdr:cNvSpPr txBox="1"/>
      </xdr:nvSpPr>
      <xdr:spPr>
        <a:xfrm>
          <a:off x="19356017" y="64551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150404</xdr:rowOff>
    </xdr:from>
    <xdr:to>
      <xdr:col>27</xdr:col>
      <xdr:colOff>161925</xdr:colOff>
      <xdr:row>39</xdr:row>
      <xdr:rowOff>80554</xdr:rowOff>
    </xdr:to>
    <xdr:sp macro="" textlink="">
      <xdr:nvSpPr>
        <xdr:cNvPr id="763" name="フローチャート : 判断 762"/>
        <xdr:cNvSpPr/>
      </xdr:nvSpPr>
      <xdr:spPr>
        <a:xfrm>
          <a:off x="18605500" y="6665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97081</xdr:rowOff>
    </xdr:from>
    <xdr:ext cx="378565" cy="259045"/>
    <xdr:sp macro="" textlink="">
      <xdr:nvSpPr>
        <xdr:cNvPr id="764" name="テキスト ボックス 763"/>
        <xdr:cNvSpPr txBox="1"/>
      </xdr:nvSpPr>
      <xdr:spPr>
        <a:xfrm>
          <a:off x="18467017" y="6440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39</xdr:row>
      <xdr:rowOff>34907</xdr:rowOff>
    </xdr:from>
    <xdr:to>
      <xdr:col>32</xdr:col>
      <xdr:colOff>238125</xdr:colOff>
      <xdr:row>39</xdr:row>
      <xdr:rowOff>136507</xdr:rowOff>
    </xdr:to>
    <xdr:sp macro="" textlink="">
      <xdr:nvSpPr>
        <xdr:cNvPr id="770" name="円/楕円 769"/>
        <xdr:cNvSpPr/>
      </xdr:nvSpPr>
      <xdr:spPr>
        <a:xfrm>
          <a:off x="22110700" y="672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39</xdr:row>
      <xdr:rowOff>6803</xdr:rowOff>
    </xdr:from>
    <xdr:ext cx="378565" cy="259045"/>
    <xdr:sp macro="" textlink="">
      <xdr:nvSpPr>
        <xdr:cNvPr id="771" name="諸支出金該当値テキスト"/>
        <xdr:cNvSpPr txBox="1"/>
      </xdr:nvSpPr>
      <xdr:spPr>
        <a:xfrm>
          <a:off x="22212300" y="6693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72" name="円/楕円 77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73" name="テキスト ボックス 772"/>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22497</xdr:rowOff>
    </xdr:from>
    <xdr:to>
      <xdr:col>29</xdr:col>
      <xdr:colOff>568325</xdr:colOff>
      <xdr:row>39</xdr:row>
      <xdr:rowOff>124097</xdr:rowOff>
    </xdr:to>
    <xdr:sp macro="" textlink="">
      <xdr:nvSpPr>
        <xdr:cNvPr id="774" name="円/楕円 773"/>
        <xdr:cNvSpPr/>
      </xdr:nvSpPr>
      <xdr:spPr>
        <a:xfrm>
          <a:off x="20383500" y="670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115224</xdr:rowOff>
    </xdr:from>
    <xdr:ext cx="378565" cy="259045"/>
    <xdr:sp macro="" textlink="">
      <xdr:nvSpPr>
        <xdr:cNvPr id="775" name="テキスト ボックス 774"/>
        <xdr:cNvSpPr txBox="1"/>
      </xdr:nvSpPr>
      <xdr:spPr>
        <a:xfrm>
          <a:off x="20245017" y="6801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76" name="円/楕円 77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77" name="テキスト ボックス 776"/>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78" name="円/楕円 77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79" name="テキスト ボックス 778"/>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90" name="直線コネクタ 78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91" name="テキスト ボックス 79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92" name="直線コネクタ 79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144434</xdr:rowOff>
    </xdr:from>
    <xdr:ext cx="312906" cy="259045"/>
    <xdr:sp macro="" textlink="">
      <xdr:nvSpPr>
        <xdr:cNvPr id="793" name="テキスト ボックス 792"/>
        <xdr:cNvSpPr txBox="1"/>
      </xdr:nvSpPr>
      <xdr:spPr>
        <a:xfrm>
          <a:off x="17975094" y="9745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4" name="直線コネクタ 79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54</xdr:row>
      <xdr:rowOff>160762</xdr:rowOff>
    </xdr:from>
    <xdr:ext cx="312906" cy="259045"/>
    <xdr:sp macro="" textlink="">
      <xdr:nvSpPr>
        <xdr:cNvPr id="795" name="テキスト ボックス 794"/>
        <xdr:cNvSpPr txBox="1"/>
      </xdr:nvSpPr>
      <xdr:spPr>
        <a:xfrm>
          <a:off x="17975094" y="9419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6" name="直線コネクタ 79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5642</xdr:rowOff>
    </xdr:from>
    <xdr:ext cx="312906" cy="259045"/>
    <xdr:sp macro="" textlink="">
      <xdr:nvSpPr>
        <xdr:cNvPr id="797" name="テキスト ボックス 796"/>
        <xdr:cNvSpPr txBox="1"/>
      </xdr:nvSpPr>
      <xdr:spPr>
        <a:xfrm>
          <a:off x="17975094" y="9092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8" name="直線コネクタ 79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9" name="テキスト ボックス 798"/>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800" name="直線コネクタ 79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801" name="テキスト ボックス 800"/>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2" name="直線コネクタ 80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3" name="テキスト ボックス 802"/>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5" name="直線コネクタ 804"/>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6"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7" name="直線コネクタ 806"/>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8"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9" name="直線コネクタ 80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10" name="直線コネクタ 809"/>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11"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2" name="フローチャート : 判断 811"/>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3" name="直線コネクタ 812"/>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52</xdr:row>
      <xdr:rowOff>170543</xdr:rowOff>
    </xdr:from>
    <xdr:to>
      <xdr:col>31</xdr:col>
      <xdr:colOff>85725</xdr:colOff>
      <xdr:row>53</xdr:row>
      <xdr:rowOff>100693</xdr:rowOff>
    </xdr:to>
    <xdr:sp macro="" textlink="">
      <xdr:nvSpPr>
        <xdr:cNvPr id="814" name="フローチャート : 判断 813"/>
        <xdr:cNvSpPr/>
      </xdr:nvSpPr>
      <xdr:spPr>
        <a:xfrm>
          <a:off x="21272500" y="908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51</xdr:row>
      <xdr:rowOff>117220</xdr:rowOff>
    </xdr:from>
    <xdr:ext cx="313932" cy="259045"/>
    <xdr:sp macro="" textlink="">
      <xdr:nvSpPr>
        <xdr:cNvPr id="815" name="テキスト ボックス 814"/>
        <xdr:cNvSpPr txBox="1"/>
      </xdr:nvSpPr>
      <xdr:spPr>
        <a:xfrm>
          <a:off x="21166333" y="8861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6" name="直線コネクタ 815"/>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56243</xdr:rowOff>
    </xdr:from>
    <xdr:to>
      <xdr:col>29</xdr:col>
      <xdr:colOff>568325</xdr:colOff>
      <xdr:row>54</xdr:row>
      <xdr:rowOff>157843</xdr:rowOff>
    </xdr:to>
    <xdr:sp macro="" textlink="">
      <xdr:nvSpPr>
        <xdr:cNvPr id="817" name="フローチャート : 判断 816"/>
        <xdr:cNvSpPr/>
      </xdr:nvSpPr>
      <xdr:spPr>
        <a:xfrm>
          <a:off x="20383500" y="931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53</xdr:row>
      <xdr:rowOff>2920</xdr:rowOff>
    </xdr:from>
    <xdr:ext cx="313932" cy="259045"/>
    <xdr:sp macro="" textlink="">
      <xdr:nvSpPr>
        <xdr:cNvPr id="818" name="テキスト ボックス 817"/>
        <xdr:cNvSpPr txBox="1"/>
      </xdr:nvSpPr>
      <xdr:spPr>
        <a:xfrm>
          <a:off x="20277333" y="90897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9" name="直線コネクタ 818"/>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39915</xdr:rowOff>
    </xdr:from>
    <xdr:to>
      <xdr:col>28</xdr:col>
      <xdr:colOff>365125</xdr:colOff>
      <xdr:row>56</xdr:row>
      <xdr:rowOff>141515</xdr:rowOff>
    </xdr:to>
    <xdr:sp macro="" textlink="">
      <xdr:nvSpPr>
        <xdr:cNvPr id="820" name="フローチャート : 判断 819"/>
        <xdr:cNvSpPr/>
      </xdr:nvSpPr>
      <xdr:spPr>
        <a:xfrm>
          <a:off x="19494500" y="964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54</xdr:row>
      <xdr:rowOff>158042</xdr:rowOff>
    </xdr:from>
    <xdr:ext cx="313932" cy="259045"/>
    <xdr:sp macro="" textlink="">
      <xdr:nvSpPr>
        <xdr:cNvPr id="821" name="テキスト ボックス 820"/>
        <xdr:cNvSpPr txBox="1"/>
      </xdr:nvSpPr>
      <xdr:spPr>
        <a:xfrm>
          <a:off x="19388333" y="94163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154215</xdr:rowOff>
    </xdr:from>
    <xdr:to>
      <xdr:col>27</xdr:col>
      <xdr:colOff>161925</xdr:colOff>
      <xdr:row>51</xdr:row>
      <xdr:rowOff>84365</xdr:rowOff>
    </xdr:to>
    <xdr:sp macro="" textlink="">
      <xdr:nvSpPr>
        <xdr:cNvPr id="822" name="フローチャート : 判断 821"/>
        <xdr:cNvSpPr/>
      </xdr:nvSpPr>
      <xdr:spPr>
        <a:xfrm>
          <a:off x="18605500" y="872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100892</xdr:rowOff>
    </xdr:from>
    <xdr:ext cx="313932" cy="259045"/>
    <xdr:sp macro="" textlink="">
      <xdr:nvSpPr>
        <xdr:cNvPr id="823" name="テキスト ボックス 822"/>
        <xdr:cNvSpPr txBox="1"/>
      </xdr:nvSpPr>
      <xdr:spPr>
        <a:xfrm>
          <a:off x="18499333" y="85019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4" name="テキスト ボックス 82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5" name="テキスト ボックス 82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6" name="テキスト ボックス 82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7" name="テキスト ボックス 82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8" name="テキスト ボックス 82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9" name="円/楕円 828"/>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30"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31" name="円/楕円 830"/>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32" name="テキスト ボックス 831"/>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3" name="円/楕円 832"/>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34" name="テキスト ボックス 833"/>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5" name="円/楕円 834"/>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6" name="テキスト ボックス 835"/>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7" name="円/楕円 836"/>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8" name="テキスト ボックス 837"/>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9" name="正方形/長方形 8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40" name="正方形/長方形 8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1" name="テキスト ボックス 8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あたり５４１，４５１千円となっている。主な構成項目である民生費は住民一人当たり１３４，５７０円となっており、類似団体平均１４４，８９１円を下回っている。しかしながら、衛生費は住民一人当たり７１，８８３円となっており、類似団体平均４４，３３８円を大きく上回っている。これは、白石市外二町組合（病院）に対する出資金、補助金及び負担金が多額であり、増加傾向にあること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平成２７年度は、財政調整基金の取崩しがあったものの、学校給食センター整備事業に係る市債の繰上償還を行ったため、実質単年度収支比率が黒字となり、実質収支も黒字となっている。</a:t>
          </a:r>
        </a:p>
        <a:p>
          <a:r>
            <a:rPr kumimoji="1" lang="ja-JP" altLang="en-US" sz="1100">
              <a:latin typeface="ＭＳ ゴシック" pitchFamily="49" charset="-128"/>
              <a:ea typeface="ＭＳ ゴシック" pitchFamily="49" charset="-128"/>
            </a:rPr>
            <a:t>　また、標準財政規模に対する財政調整基金残高の比率は、歳計剰余金等の積立金を上回る金額を取り崩し、基金残高が減少したことから、前年度より０．２６％の減少となっている。</a:t>
          </a:r>
        </a:p>
        <a:p>
          <a:r>
            <a:rPr kumimoji="1" lang="ja-JP" altLang="en-US" sz="1100">
              <a:latin typeface="ＭＳ ゴシック" pitchFamily="49" charset="-128"/>
              <a:ea typeface="ＭＳ ゴシック" pitchFamily="49" charset="-128"/>
            </a:rPr>
            <a:t>　実質単年度収支比率が赤字となる年度も多く、財政調整基金の取り崩しによる財政運営を強いられていることから、市税収入等の財源確保や白石市行財政改革推進計画に基づき、経常経費の削減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全会計において赤字となる会計はなく、黒字の多くが水道事業会計及び一般会計によるものである。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19772826</v>
      </c>
      <c r="BO4" s="349"/>
      <c r="BP4" s="349"/>
      <c r="BQ4" s="349"/>
      <c r="BR4" s="349"/>
      <c r="BS4" s="349"/>
      <c r="BT4" s="349"/>
      <c r="BU4" s="350"/>
      <c r="BV4" s="348">
        <v>16633310</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4.4000000000000004</v>
      </c>
      <c r="CU4" s="355"/>
      <c r="CV4" s="355"/>
      <c r="CW4" s="355"/>
      <c r="CX4" s="355"/>
      <c r="CY4" s="355"/>
      <c r="CZ4" s="355"/>
      <c r="DA4" s="356"/>
      <c r="DB4" s="354">
        <v>5</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19271874</v>
      </c>
      <c r="BO5" s="386"/>
      <c r="BP5" s="386"/>
      <c r="BQ5" s="386"/>
      <c r="BR5" s="386"/>
      <c r="BS5" s="386"/>
      <c r="BT5" s="386"/>
      <c r="BU5" s="387"/>
      <c r="BV5" s="385">
        <v>15940495</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89.6</v>
      </c>
      <c r="CU5" s="383"/>
      <c r="CV5" s="383"/>
      <c r="CW5" s="383"/>
      <c r="CX5" s="383"/>
      <c r="CY5" s="383"/>
      <c r="CZ5" s="383"/>
      <c r="DA5" s="384"/>
      <c r="DB5" s="382">
        <v>95.6</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500952</v>
      </c>
      <c r="BO6" s="386"/>
      <c r="BP6" s="386"/>
      <c r="BQ6" s="386"/>
      <c r="BR6" s="386"/>
      <c r="BS6" s="386"/>
      <c r="BT6" s="386"/>
      <c r="BU6" s="387"/>
      <c r="BV6" s="385">
        <v>692815</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95.3</v>
      </c>
      <c r="CU6" s="423"/>
      <c r="CV6" s="423"/>
      <c r="CW6" s="423"/>
      <c r="CX6" s="423"/>
      <c r="CY6" s="423"/>
      <c r="CZ6" s="423"/>
      <c r="DA6" s="424"/>
      <c r="DB6" s="422">
        <v>102.5</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85468</v>
      </c>
      <c r="BO7" s="386"/>
      <c r="BP7" s="386"/>
      <c r="BQ7" s="386"/>
      <c r="BR7" s="386"/>
      <c r="BS7" s="386"/>
      <c r="BT7" s="386"/>
      <c r="BU7" s="387"/>
      <c r="BV7" s="385">
        <v>219698</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9493874</v>
      </c>
      <c r="CU7" s="386"/>
      <c r="CV7" s="386"/>
      <c r="CW7" s="386"/>
      <c r="CX7" s="386"/>
      <c r="CY7" s="386"/>
      <c r="CZ7" s="386"/>
      <c r="DA7" s="387"/>
      <c r="DB7" s="385">
        <v>9444540</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77</v>
      </c>
      <c r="AV8" s="418"/>
      <c r="AW8" s="418"/>
      <c r="AX8" s="418"/>
      <c r="AY8" s="419" t="s">
        <v>91</v>
      </c>
      <c r="AZ8" s="420"/>
      <c r="BA8" s="420"/>
      <c r="BB8" s="420"/>
      <c r="BC8" s="420"/>
      <c r="BD8" s="420"/>
      <c r="BE8" s="420"/>
      <c r="BF8" s="420"/>
      <c r="BG8" s="420"/>
      <c r="BH8" s="420"/>
      <c r="BI8" s="420"/>
      <c r="BJ8" s="420"/>
      <c r="BK8" s="420"/>
      <c r="BL8" s="420"/>
      <c r="BM8" s="421"/>
      <c r="BN8" s="385">
        <v>415484</v>
      </c>
      <c r="BO8" s="386"/>
      <c r="BP8" s="386"/>
      <c r="BQ8" s="386"/>
      <c r="BR8" s="386"/>
      <c r="BS8" s="386"/>
      <c r="BT8" s="386"/>
      <c r="BU8" s="387"/>
      <c r="BV8" s="385">
        <v>473117</v>
      </c>
      <c r="BW8" s="386"/>
      <c r="BX8" s="386"/>
      <c r="BY8" s="386"/>
      <c r="BZ8" s="386"/>
      <c r="CA8" s="386"/>
      <c r="CB8" s="386"/>
      <c r="CC8" s="387"/>
      <c r="CD8" s="388" t="s">
        <v>92</v>
      </c>
      <c r="CE8" s="389"/>
      <c r="CF8" s="389"/>
      <c r="CG8" s="389"/>
      <c r="CH8" s="389"/>
      <c r="CI8" s="389"/>
      <c r="CJ8" s="389"/>
      <c r="CK8" s="389"/>
      <c r="CL8" s="389"/>
      <c r="CM8" s="389"/>
      <c r="CN8" s="389"/>
      <c r="CO8" s="389"/>
      <c r="CP8" s="389"/>
      <c r="CQ8" s="389"/>
      <c r="CR8" s="389"/>
      <c r="CS8" s="390"/>
      <c r="CT8" s="425">
        <v>0.46</v>
      </c>
      <c r="CU8" s="426"/>
      <c r="CV8" s="426"/>
      <c r="CW8" s="426"/>
      <c r="CX8" s="426"/>
      <c r="CY8" s="426"/>
      <c r="CZ8" s="426"/>
      <c r="DA8" s="427"/>
      <c r="DB8" s="425">
        <v>0.45</v>
      </c>
      <c r="DC8" s="426"/>
      <c r="DD8" s="426"/>
      <c r="DE8" s="426"/>
      <c r="DF8" s="426"/>
      <c r="DG8" s="426"/>
      <c r="DH8" s="426"/>
      <c r="DI8" s="427"/>
      <c r="DJ8" s="137"/>
      <c r="DK8" s="137"/>
      <c r="DL8" s="137"/>
      <c r="DM8" s="137"/>
      <c r="DN8" s="137"/>
      <c r="DO8" s="137"/>
    </row>
    <row r="9" spans="1:119" ht="18.75" customHeight="1" thickBot="1">
      <c r="A9" s="138"/>
      <c r="B9" s="379" t="s">
        <v>93</v>
      </c>
      <c r="C9" s="380"/>
      <c r="D9" s="380"/>
      <c r="E9" s="380"/>
      <c r="F9" s="380"/>
      <c r="G9" s="380"/>
      <c r="H9" s="380"/>
      <c r="I9" s="380"/>
      <c r="J9" s="380"/>
      <c r="K9" s="428"/>
      <c r="L9" s="429" t="s">
        <v>94</v>
      </c>
      <c r="M9" s="430"/>
      <c r="N9" s="430"/>
      <c r="O9" s="430"/>
      <c r="P9" s="430"/>
      <c r="Q9" s="431"/>
      <c r="R9" s="432">
        <v>35272</v>
      </c>
      <c r="S9" s="433"/>
      <c r="T9" s="433"/>
      <c r="U9" s="433"/>
      <c r="V9" s="434"/>
      <c r="W9" s="342" t="s">
        <v>95</v>
      </c>
      <c r="X9" s="343"/>
      <c r="Y9" s="343"/>
      <c r="Z9" s="343"/>
      <c r="AA9" s="343"/>
      <c r="AB9" s="343"/>
      <c r="AC9" s="343"/>
      <c r="AD9" s="343"/>
      <c r="AE9" s="343"/>
      <c r="AF9" s="343"/>
      <c r="AG9" s="343"/>
      <c r="AH9" s="343"/>
      <c r="AI9" s="343"/>
      <c r="AJ9" s="343"/>
      <c r="AK9" s="343"/>
      <c r="AL9" s="344"/>
      <c r="AM9" s="414" t="s">
        <v>96</v>
      </c>
      <c r="AN9" s="415"/>
      <c r="AO9" s="415"/>
      <c r="AP9" s="415"/>
      <c r="AQ9" s="415"/>
      <c r="AR9" s="415"/>
      <c r="AS9" s="415"/>
      <c r="AT9" s="416"/>
      <c r="AU9" s="417" t="s">
        <v>77</v>
      </c>
      <c r="AV9" s="418"/>
      <c r="AW9" s="418"/>
      <c r="AX9" s="418"/>
      <c r="AY9" s="419" t="s">
        <v>97</v>
      </c>
      <c r="AZ9" s="420"/>
      <c r="BA9" s="420"/>
      <c r="BB9" s="420"/>
      <c r="BC9" s="420"/>
      <c r="BD9" s="420"/>
      <c r="BE9" s="420"/>
      <c r="BF9" s="420"/>
      <c r="BG9" s="420"/>
      <c r="BH9" s="420"/>
      <c r="BI9" s="420"/>
      <c r="BJ9" s="420"/>
      <c r="BK9" s="420"/>
      <c r="BL9" s="420"/>
      <c r="BM9" s="421"/>
      <c r="BN9" s="385">
        <v>-57633</v>
      </c>
      <c r="BO9" s="386"/>
      <c r="BP9" s="386"/>
      <c r="BQ9" s="386"/>
      <c r="BR9" s="386"/>
      <c r="BS9" s="386"/>
      <c r="BT9" s="386"/>
      <c r="BU9" s="387"/>
      <c r="BV9" s="385">
        <v>-187103</v>
      </c>
      <c r="BW9" s="386"/>
      <c r="BX9" s="386"/>
      <c r="BY9" s="386"/>
      <c r="BZ9" s="386"/>
      <c r="CA9" s="386"/>
      <c r="CB9" s="386"/>
      <c r="CC9" s="387"/>
      <c r="CD9" s="388" t="s">
        <v>98</v>
      </c>
      <c r="CE9" s="389"/>
      <c r="CF9" s="389"/>
      <c r="CG9" s="389"/>
      <c r="CH9" s="389"/>
      <c r="CI9" s="389"/>
      <c r="CJ9" s="389"/>
      <c r="CK9" s="389"/>
      <c r="CL9" s="389"/>
      <c r="CM9" s="389"/>
      <c r="CN9" s="389"/>
      <c r="CO9" s="389"/>
      <c r="CP9" s="389"/>
      <c r="CQ9" s="389"/>
      <c r="CR9" s="389"/>
      <c r="CS9" s="390"/>
      <c r="CT9" s="382">
        <v>13.3</v>
      </c>
      <c r="CU9" s="383"/>
      <c r="CV9" s="383"/>
      <c r="CW9" s="383"/>
      <c r="CX9" s="383"/>
      <c r="CY9" s="383"/>
      <c r="CZ9" s="383"/>
      <c r="DA9" s="384"/>
      <c r="DB9" s="382">
        <v>10</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99</v>
      </c>
      <c r="M10" s="415"/>
      <c r="N10" s="415"/>
      <c r="O10" s="415"/>
      <c r="P10" s="415"/>
      <c r="Q10" s="416"/>
      <c r="R10" s="436">
        <v>37422</v>
      </c>
      <c r="S10" s="437"/>
      <c r="T10" s="437"/>
      <c r="U10" s="437"/>
      <c r="V10" s="438"/>
      <c r="W10" s="373"/>
      <c r="X10" s="374"/>
      <c r="Y10" s="374"/>
      <c r="Z10" s="374"/>
      <c r="AA10" s="374"/>
      <c r="AB10" s="374"/>
      <c r="AC10" s="374"/>
      <c r="AD10" s="374"/>
      <c r="AE10" s="374"/>
      <c r="AF10" s="374"/>
      <c r="AG10" s="374"/>
      <c r="AH10" s="374"/>
      <c r="AI10" s="374"/>
      <c r="AJ10" s="374"/>
      <c r="AK10" s="374"/>
      <c r="AL10" s="377"/>
      <c r="AM10" s="414" t="s">
        <v>100</v>
      </c>
      <c r="AN10" s="415"/>
      <c r="AO10" s="415"/>
      <c r="AP10" s="415"/>
      <c r="AQ10" s="415"/>
      <c r="AR10" s="415"/>
      <c r="AS10" s="415"/>
      <c r="AT10" s="416"/>
      <c r="AU10" s="417" t="s">
        <v>77</v>
      </c>
      <c r="AV10" s="418"/>
      <c r="AW10" s="418"/>
      <c r="AX10" s="418"/>
      <c r="AY10" s="419" t="s">
        <v>101</v>
      </c>
      <c r="AZ10" s="420"/>
      <c r="BA10" s="420"/>
      <c r="BB10" s="420"/>
      <c r="BC10" s="420"/>
      <c r="BD10" s="420"/>
      <c r="BE10" s="420"/>
      <c r="BF10" s="420"/>
      <c r="BG10" s="420"/>
      <c r="BH10" s="420"/>
      <c r="BI10" s="420"/>
      <c r="BJ10" s="420"/>
      <c r="BK10" s="420"/>
      <c r="BL10" s="420"/>
      <c r="BM10" s="421"/>
      <c r="BN10" s="385">
        <v>635904</v>
      </c>
      <c r="BO10" s="386"/>
      <c r="BP10" s="386"/>
      <c r="BQ10" s="386"/>
      <c r="BR10" s="386"/>
      <c r="BS10" s="386"/>
      <c r="BT10" s="386"/>
      <c r="BU10" s="387"/>
      <c r="BV10" s="385">
        <v>2017</v>
      </c>
      <c r="BW10" s="386"/>
      <c r="BX10" s="386"/>
      <c r="BY10" s="386"/>
      <c r="BZ10" s="386"/>
      <c r="CA10" s="386"/>
      <c r="CB10" s="386"/>
      <c r="CC10" s="387"/>
      <c r="CD10" s="142" t="s">
        <v>102</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103</v>
      </c>
      <c r="M11" s="440"/>
      <c r="N11" s="440"/>
      <c r="O11" s="440"/>
      <c r="P11" s="440"/>
      <c r="Q11" s="441"/>
      <c r="R11" s="442" t="s">
        <v>104</v>
      </c>
      <c r="S11" s="443"/>
      <c r="T11" s="443"/>
      <c r="U11" s="443"/>
      <c r="V11" s="444"/>
      <c r="W11" s="373"/>
      <c r="X11" s="374"/>
      <c r="Y11" s="374"/>
      <c r="Z11" s="374"/>
      <c r="AA11" s="374"/>
      <c r="AB11" s="374"/>
      <c r="AC11" s="374"/>
      <c r="AD11" s="374"/>
      <c r="AE11" s="374"/>
      <c r="AF11" s="374"/>
      <c r="AG11" s="374"/>
      <c r="AH11" s="374"/>
      <c r="AI11" s="374"/>
      <c r="AJ11" s="374"/>
      <c r="AK11" s="374"/>
      <c r="AL11" s="377"/>
      <c r="AM11" s="414" t="s">
        <v>105</v>
      </c>
      <c r="AN11" s="415"/>
      <c r="AO11" s="415"/>
      <c r="AP11" s="415"/>
      <c r="AQ11" s="415"/>
      <c r="AR11" s="415"/>
      <c r="AS11" s="415"/>
      <c r="AT11" s="416"/>
      <c r="AU11" s="417" t="s">
        <v>77</v>
      </c>
      <c r="AV11" s="418"/>
      <c r="AW11" s="418"/>
      <c r="AX11" s="418"/>
      <c r="AY11" s="419" t="s">
        <v>106</v>
      </c>
      <c r="AZ11" s="420"/>
      <c r="BA11" s="420"/>
      <c r="BB11" s="420"/>
      <c r="BC11" s="420"/>
      <c r="BD11" s="420"/>
      <c r="BE11" s="420"/>
      <c r="BF11" s="420"/>
      <c r="BG11" s="420"/>
      <c r="BH11" s="420"/>
      <c r="BI11" s="420"/>
      <c r="BJ11" s="420"/>
      <c r="BK11" s="420"/>
      <c r="BL11" s="420"/>
      <c r="BM11" s="421"/>
      <c r="BN11" s="385">
        <v>623667</v>
      </c>
      <c r="BO11" s="386"/>
      <c r="BP11" s="386"/>
      <c r="BQ11" s="386"/>
      <c r="BR11" s="386"/>
      <c r="BS11" s="386"/>
      <c r="BT11" s="386"/>
      <c r="BU11" s="387"/>
      <c r="BV11" s="385" t="s">
        <v>107</v>
      </c>
      <c r="BW11" s="386"/>
      <c r="BX11" s="386"/>
      <c r="BY11" s="386"/>
      <c r="BZ11" s="386"/>
      <c r="CA11" s="386"/>
      <c r="CB11" s="386"/>
      <c r="CC11" s="387"/>
      <c r="CD11" s="388" t="s">
        <v>108</v>
      </c>
      <c r="CE11" s="389"/>
      <c r="CF11" s="389"/>
      <c r="CG11" s="389"/>
      <c r="CH11" s="389"/>
      <c r="CI11" s="389"/>
      <c r="CJ11" s="389"/>
      <c r="CK11" s="389"/>
      <c r="CL11" s="389"/>
      <c r="CM11" s="389"/>
      <c r="CN11" s="389"/>
      <c r="CO11" s="389"/>
      <c r="CP11" s="389"/>
      <c r="CQ11" s="389"/>
      <c r="CR11" s="389"/>
      <c r="CS11" s="390"/>
      <c r="CT11" s="425" t="s">
        <v>107</v>
      </c>
      <c r="CU11" s="426"/>
      <c r="CV11" s="426"/>
      <c r="CW11" s="426"/>
      <c r="CX11" s="426"/>
      <c r="CY11" s="426"/>
      <c r="CZ11" s="426"/>
      <c r="DA11" s="427"/>
      <c r="DB11" s="425" t="s">
        <v>107</v>
      </c>
      <c r="DC11" s="426"/>
      <c r="DD11" s="426"/>
      <c r="DE11" s="426"/>
      <c r="DF11" s="426"/>
      <c r="DG11" s="426"/>
      <c r="DH11" s="426"/>
      <c r="DI11" s="427"/>
      <c r="DJ11" s="137"/>
      <c r="DK11" s="137"/>
      <c r="DL11" s="137"/>
      <c r="DM11" s="137"/>
      <c r="DN11" s="137"/>
      <c r="DO11" s="137"/>
    </row>
    <row r="12" spans="1:119" ht="18.75" customHeight="1">
      <c r="A12" s="138"/>
      <c r="B12" s="445" t="s">
        <v>109</v>
      </c>
      <c r="C12" s="446"/>
      <c r="D12" s="446"/>
      <c r="E12" s="446"/>
      <c r="F12" s="446"/>
      <c r="G12" s="446"/>
      <c r="H12" s="446"/>
      <c r="I12" s="446"/>
      <c r="J12" s="446"/>
      <c r="K12" s="447"/>
      <c r="L12" s="454" t="s">
        <v>110</v>
      </c>
      <c r="M12" s="455"/>
      <c r="N12" s="455"/>
      <c r="O12" s="455"/>
      <c r="P12" s="455"/>
      <c r="Q12" s="456"/>
      <c r="R12" s="457">
        <v>35593</v>
      </c>
      <c r="S12" s="458"/>
      <c r="T12" s="458"/>
      <c r="U12" s="458"/>
      <c r="V12" s="459"/>
      <c r="W12" s="460" t="s">
        <v>1</v>
      </c>
      <c r="X12" s="418"/>
      <c r="Y12" s="418"/>
      <c r="Z12" s="418"/>
      <c r="AA12" s="418"/>
      <c r="AB12" s="461"/>
      <c r="AC12" s="417" t="s">
        <v>111</v>
      </c>
      <c r="AD12" s="418"/>
      <c r="AE12" s="418"/>
      <c r="AF12" s="418"/>
      <c r="AG12" s="461"/>
      <c r="AH12" s="417" t="s">
        <v>112</v>
      </c>
      <c r="AI12" s="418"/>
      <c r="AJ12" s="418"/>
      <c r="AK12" s="418"/>
      <c r="AL12" s="462"/>
      <c r="AM12" s="414" t="s">
        <v>113</v>
      </c>
      <c r="AN12" s="415"/>
      <c r="AO12" s="415"/>
      <c r="AP12" s="415"/>
      <c r="AQ12" s="415"/>
      <c r="AR12" s="415"/>
      <c r="AS12" s="415"/>
      <c r="AT12" s="416"/>
      <c r="AU12" s="417" t="s">
        <v>114</v>
      </c>
      <c r="AV12" s="418"/>
      <c r="AW12" s="418"/>
      <c r="AX12" s="418"/>
      <c r="AY12" s="419" t="s">
        <v>115</v>
      </c>
      <c r="AZ12" s="420"/>
      <c r="BA12" s="420"/>
      <c r="BB12" s="420"/>
      <c r="BC12" s="420"/>
      <c r="BD12" s="420"/>
      <c r="BE12" s="420"/>
      <c r="BF12" s="420"/>
      <c r="BG12" s="420"/>
      <c r="BH12" s="420"/>
      <c r="BI12" s="420"/>
      <c r="BJ12" s="420"/>
      <c r="BK12" s="420"/>
      <c r="BL12" s="420"/>
      <c r="BM12" s="421"/>
      <c r="BN12" s="385">
        <v>884000</v>
      </c>
      <c r="BO12" s="386"/>
      <c r="BP12" s="386"/>
      <c r="BQ12" s="386"/>
      <c r="BR12" s="386"/>
      <c r="BS12" s="386"/>
      <c r="BT12" s="386"/>
      <c r="BU12" s="387"/>
      <c r="BV12" s="385">
        <v>365161</v>
      </c>
      <c r="BW12" s="386"/>
      <c r="BX12" s="386"/>
      <c r="BY12" s="386"/>
      <c r="BZ12" s="386"/>
      <c r="CA12" s="386"/>
      <c r="CB12" s="386"/>
      <c r="CC12" s="387"/>
      <c r="CD12" s="388" t="s">
        <v>116</v>
      </c>
      <c r="CE12" s="389"/>
      <c r="CF12" s="389"/>
      <c r="CG12" s="389"/>
      <c r="CH12" s="389"/>
      <c r="CI12" s="389"/>
      <c r="CJ12" s="389"/>
      <c r="CK12" s="389"/>
      <c r="CL12" s="389"/>
      <c r="CM12" s="389"/>
      <c r="CN12" s="389"/>
      <c r="CO12" s="389"/>
      <c r="CP12" s="389"/>
      <c r="CQ12" s="389"/>
      <c r="CR12" s="389"/>
      <c r="CS12" s="390"/>
      <c r="CT12" s="425" t="s">
        <v>117</v>
      </c>
      <c r="CU12" s="426"/>
      <c r="CV12" s="426"/>
      <c r="CW12" s="426"/>
      <c r="CX12" s="426"/>
      <c r="CY12" s="426"/>
      <c r="CZ12" s="426"/>
      <c r="DA12" s="427"/>
      <c r="DB12" s="425" t="s">
        <v>117</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118</v>
      </c>
      <c r="N13" s="474"/>
      <c r="O13" s="474"/>
      <c r="P13" s="474"/>
      <c r="Q13" s="475"/>
      <c r="R13" s="466">
        <v>35429</v>
      </c>
      <c r="S13" s="467"/>
      <c r="T13" s="467"/>
      <c r="U13" s="467"/>
      <c r="V13" s="468"/>
      <c r="W13" s="401" t="s">
        <v>119</v>
      </c>
      <c r="X13" s="402"/>
      <c r="Y13" s="402"/>
      <c r="Z13" s="402"/>
      <c r="AA13" s="402"/>
      <c r="AB13" s="392"/>
      <c r="AC13" s="436">
        <v>1025</v>
      </c>
      <c r="AD13" s="437"/>
      <c r="AE13" s="437"/>
      <c r="AF13" s="437"/>
      <c r="AG13" s="476"/>
      <c r="AH13" s="436">
        <v>1399</v>
      </c>
      <c r="AI13" s="437"/>
      <c r="AJ13" s="437"/>
      <c r="AK13" s="437"/>
      <c r="AL13" s="438"/>
      <c r="AM13" s="414" t="s">
        <v>120</v>
      </c>
      <c r="AN13" s="415"/>
      <c r="AO13" s="415"/>
      <c r="AP13" s="415"/>
      <c r="AQ13" s="415"/>
      <c r="AR13" s="415"/>
      <c r="AS13" s="415"/>
      <c r="AT13" s="416"/>
      <c r="AU13" s="417" t="s">
        <v>114</v>
      </c>
      <c r="AV13" s="418"/>
      <c r="AW13" s="418"/>
      <c r="AX13" s="418"/>
      <c r="AY13" s="419" t="s">
        <v>121</v>
      </c>
      <c r="AZ13" s="420"/>
      <c r="BA13" s="420"/>
      <c r="BB13" s="420"/>
      <c r="BC13" s="420"/>
      <c r="BD13" s="420"/>
      <c r="BE13" s="420"/>
      <c r="BF13" s="420"/>
      <c r="BG13" s="420"/>
      <c r="BH13" s="420"/>
      <c r="BI13" s="420"/>
      <c r="BJ13" s="420"/>
      <c r="BK13" s="420"/>
      <c r="BL13" s="420"/>
      <c r="BM13" s="421"/>
      <c r="BN13" s="385">
        <v>317938</v>
      </c>
      <c r="BO13" s="386"/>
      <c r="BP13" s="386"/>
      <c r="BQ13" s="386"/>
      <c r="BR13" s="386"/>
      <c r="BS13" s="386"/>
      <c r="BT13" s="386"/>
      <c r="BU13" s="387"/>
      <c r="BV13" s="385">
        <v>-550247</v>
      </c>
      <c r="BW13" s="386"/>
      <c r="BX13" s="386"/>
      <c r="BY13" s="386"/>
      <c r="BZ13" s="386"/>
      <c r="CA13" s="386"/>
      <c r="CB13" s="386"/>
      <c r="CC13" s="387"/>
      <c r="CD13" s="388" t="s">
        <v>122</v>
      </c>
      <c r="CE13" s="389"/>
      <c r="CF13" s="389"/>
      <c r="CG13" s="389"/>
      <c r="CH13" s="389"/>
      <c r="CI13" s="389"/>
      <c r="CJ13" s="389"/>
      <c r="CK13" s="389"/>
      <c r="CL13" s="389"/>
      <c r="CM13" s="389"/>
      <c r="CN13" s="389"/>
      <c r="CO13" s="389"/>
      <c r="CP13" s="389"/>
      <c r="CQ13" s="389"/>
      <c r="CR13" s="389"/>
      <c r="CS13" s="390"/>
      <c r="CT13" s="382">
        <v>6.6</v>
      </c>
      <c r="CU13" s="383"/>
      <c r="CV13" s="383"/>
      <c r="CW13" s="383"/>
      <c r="CX13" s="383"/>
      <c r="CY13" s="383"/>
      <c r="CZ13" s="383"/>
      <c r="DA13" s="384"/>
      <c r="DB13" s="382">
        <v>6.2</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123</v>
      </c>
      <c r="M14" s="464"/>
      <c r="N14" s="464"/>
      <c r="O14" s="464"/>
      <c r="P14" s="464"/>
      <c r="Q14" s="465"/>
      <c r="R14" s="466">
        <v>36124</v>
      </c>
      <c r="S14" s="467"/>
      <c r="T14" s="467"/>
      <c r="U14" s="467"/>
      <c r="V14" s="468"/>
      <c r="W14" s="375"/>
      <c r="X14" s="376"/>
      <c r="Y14" s="376"/>
      <c r="Z14" s="376"/>
      <c r="AA14" s="376"/>
      <c r="AB14" s="365"/>
      <c r="AC14" s="469">
        <v>6.2</v>
      </c>
      <c r="AD14" s="470"/>
      <c r="AE14" s="470"/>
      <c r="AF14" s="470"/>
      <c r="AG14" s="471"/>
      <c r="AH14" s="469">
        <v>7.3</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124</v>
      </c>
      <c r="CE14" s="478"/>
      <c r="CF14" s="478"/>
      <c r="CG14" s="478"/>
      <c r="CH14" s="478"/>
      <c r="CI14" s="478"/>
      <c r="CJ14" s="478"/>
      <c r="CK14" s="478"/>
      <c r="CL14" s="478"/>
      <c r="CM14" s="478"/>
      <c r="CN14" s="478"/>
      <c r="CO14" s="478"/>
      <c r="CP14" s="478"/>
      <c r="CQ14" s="478"/>
      <c r="CR14" s="478"/>
      <c r="CS14" s="479"/>
      <c r="CT14" s="480" t="s">
        <v>117</v>
      </c>
      <c r="CU14" s="481"/>
      <c r="CV14" s="481"/>
      <c r="CW14" s="481"/>
      <c r="CX14" s="481"/>
      <c r="CY14" s="481"/>
      <c r="CZ14" s="481"/>
      <c r="DA14" s="482"/>
      <c r="DB14" s="480" t="s">
        <v>117</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118</v>
      </c>
      <c r="N15" s="474"/>
      <c r="O15" s="474"/>
      <c r="P15" s="474"/>
      <c r="Q15" s="475"/>
      <c r="R15" s="466">
        <v>35965</v>
      </c>
      <c r="S15" s="467"/>
      <c r="T15" s="467"/>
      <c r="U15" s="467"/>
      <c r="V15" s="468"/>
      <c r="W15" s="401" t="s">
        <v>125</v>
      </c>
      <c r="X15" s="402"/>
      <c r="Y15" s="402"/>
      <c r="Z15" s="402"/>
      <c r="AA15" s="402"/>
      <c r="AB15" s="392"/>
      <c r="AC15" s="436">
        <v>5988</v>
      </c>
      <c r="AD15" s="437"/>
      <c r="AE15" s="437"/>
      <c r="AF15" s="437"/>
      <c r="AG15" s="476"/>
      <c r="AH15" s="436">
        <v>7056</v>
      </c>
      <c r="AI15" s="437"/>
      <c r="AJ15" s="437"/>
      <c r="AK15" s="437"/>
      <c r="AL15" s="438"/>
      <c r="AM15" s="414"/>
      <c r="AN15" s="415"/>
      <c r="AO15" s="415"/>
      <c r="AP15" s="415"/>
      <c r="AQ15" s="415"/>
      <c r="AR15" s="415"/>
      <c r="AS15" s="415"/>
      <c r="AT15" s="416"/>
      <c r="AU15" s="417"/>
      <c r="AV15" s="418"/>
      <c r="AW15" s="418"/>
      <c r="AX15" s="418"/>
      <c r="AY15" s="345" t="s">
        <v>126</v>
      </c>
      <c r="AZ15" s="346"/>
      <c r="BA15" s="346"/>
      <c r="BB15" s="346"/>
      <c r="BC15" s="346"/>
      <c r="BD15" s="346"/>
      <c r="BE15" s="346"/>
      <c r="BF15" s="346"/>
      <c r="BG15" s="346"/>
      <c r="BH15" s="346"/>
      <c r="BI15" s="346"/>
      <c r="BJ15" s="346"/>
      <c r="BK15" s="346"/>
      <c r="BL15" s="346"/>
      <c r="BM15" s="347"/>
      <c r="BN15" s="348">
        <v>3726258</v>
      </c>
      <c r="BO15" s="349"/>
      <c r="BP15" s="349"/>
      <c r="BQ15" s="349"/>
      <c r="BR15" s="349"/>
      <c r="BS15" s="349"/>
      <c r="BT15" s="349"/>
      <c r="BU15" s="350"/>
      <c r="BV15" s="348">
        <v>3583411</v>
      </c>
      <c r="BW15" s="349"/>
      <c r="BX15" s="349"/>
      <c r="BY15" s="349"/>
      <c r="BZ15" s="349"/>
      <c r="CA15" s="349"/>
      <c r="CB15" s="349"/>
      <c r="CC15" s="350"/>
      <c r="CD15" s="483" t="s">
        <v>127</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128</v>
      </c>
      <c r="M16" s="494"/>
      <c r="N16" s="494"/>
      <c r="O16" s="494"/>
      <c r="P16" s="494"/>
      <c r="Q16" s="495"/>
      <c r="R16" s="486" t="s">
        <v>129</v>
      </c>
      <c r="S16" s="487"/>
      <c r="T16" s="487"/>
      <c r="U16" s="487"/>
      <c r="V16" s="488"/>
      <c r="W16" s="375"/>
      <c r="X16" s="376"/>
      <c r="Y16" s="376"/>
      <c r="Z16" s="376"/>
      <c r="AA16" s="376"/>
      <c r="AB16" s="365"/>
      <c r="AC16" s="469">
        <v>36</v>
      </c>
      <c r="AD16" s="470"/>
      <c r="AE16" s="470"/>
      <c r="AF16" s="470"/>
      <c r="AG16" s="471"/>
      <c r="AH16" s="469">
        <v>36.9</v>
      </c>
      <c r="AI16" s="470"/>
      <c r="AJ16" s="470"/>
      <c r="AK16" s="470"/>
      <c r="AL16" s="472"/>
      <c r="AM16" s="414"/>
      <c r="AN16" s="415"/>
      <c r="AO16" s="415"/>
      <c r="AP16" s="415"/>
      <c r="AQ16" s="415"/>
      <c r="AR16" s="415"/>
      <c r="AS16" s="415"/>
      <c r="AT16" s="416"/>
      <c r="AU16" s="417"/>
      <c r="AV16" s="418"/>
      <c r="AW16" s="418"/>
      <c r="AX16" s="418"/>
      <c r="AY16" s="419" t="s">
        <v>130</v>
      </c>
      <c r="AZ16" s="420"/>
      <c r="BA16" s="420"/>
      <c r="BB16" s="420"/>
      <c r="BC16" s="420"/>
      <c r="BD16" s="420"/>
      <c r="BE16" s="420"/>
      <c r="BF16" s="420"/>
      <c r="BG16" s="420"/>
      <c r="BH16" s="420"/>
      <c r="BI16" s="420"/>
      <c r="BJ16" s="420"/>
      <c r="BK16" s="420"/>
      <c r="BL16" s="420"/>
      <c r="BM16" s="421"/>
      <c r="BN16" s="385">
        <v>7946490</v>
      </c>
      <c r="BO16" s="386"/>
      <c r="BP16" s="386"/>
      <c r="BQ16" s="386"/>
      <c r="BR16" s="386"/>
      <c r="BS16" s="386"/>
      <c r="BT16" s="386"/>
      <c r="BU16" s="387"/>
      <c r="BV16" s="385">
        <v>7778653</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131</v>
      </c>
      <c r="N17" s="490"/>
      <c r="O17" s="490"/>
      <c r="P17" s="490"/>
      <c r="Q17" s="491"/>
      <c r="R17" s="486" t="s">
        <v>129</v>
      </c>
      <c r="S17" s="487"/>
      <c r="T17" s="487"/>
      <c r="U17" s="487"/>
      <c r="V17" s="488"/>
      <c r="W17" s="401" t="s">
        <v>132</v>
      </c>
      <c r="X17" s="402"/>
      <c r="Y17" s="402"/>
      <c r="Z17" s="402"/>
      <c r="AA17" s="402"/>
      <c r="AB17" s="392"/>
      <c r="AC17" s="436">
        <v>9624</v>
      </c>
      <c r="AD17" s="437"/>
      <c r="AE17" s="437"/>
      <c r="AF17" s="437"/>
      <c r="AG17" s="476"/>
      <c r="AH17" s="436">
        <v>10485</v>
      </c>
      <c r="AI17" s="437"/>
      <c r="AJ17" s="437"/>
      <c r="AK17" s="437"/>
      <c r="AL17" s="438"/>
      <c r="AM17" s="414"/>
      <c r="AN17" s="415"/>
      <c r="AO17" s="415"/>
      <c r="AP17" s="415"/>
      <c r="AQ17" s="415"/>
      <c r="AR17" s="415"/>
      <c r="AS17" s="415"/>
      <c r="AT17" s="416"/>
      <c r="AU17" s="417"/>
      <c r="AV17" s="418"/>
      <c r="AW17" s="418"/>
      <c r="AX17" s="418"/>
      <c r="AY17" s="419" t="s">
        <v>133</v>
      </c>
      <c r="AZ17" s="420"/>
      <c r="BA17" s="420"/>
      <c r="BB17" s="420"/>
      <c r="BC17" s="420"/>
      <c r="BD17" s="420"/>
      <c r="BE17" s="420"/>
      <c r="BF17" s="420"/>
      <c r="BG17" s="420"/>
      <c r="BH17" s="420"/>
      <c r="BI17" s="420"/>
      <c r="BJ17" s="420"/>
      <c r="BK17" s="420"/>
      <c r="BL17" s="420"/>
      <c r="BM17" s="421"/>
      <c r="BN17" s="385">
        <v>4702144</v>
      </c>
      <c r="BO17" s="386"/>
      <c r="BP17" s="386"/>
      <c r="BQ17" s="386"/>
      <c r="BR17" s="386"/>
      <c r="BS17" s="386"/>
      <c r="BT17" s="386"/>
      <c r="BU17" s="387"/>
      <c r="BV17" s="385">
        <v>4590404</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134</v>
      </c>
      <c r="C18" s="428"/>
      <c r="D18" s="428"/>
      <c r="E18" s="497"/>
      <c r="F18" s="497"/>
      <c r="G18" s="497"/>
      <c r="H18" s="497"/>
      <c r="I18" s="497"/>
      <c r="J18" s="497"/>
      <c r="K18" s="497"/>
      <c r="L18" s="498">
        <v>286.48</v>
      </c>
      <c r="M18" s="498"/>
      <c r="N18" s="498"/>
      <c r="O18" s="498"/>
      <c r="P18" s="498"/>
      <c r="Q18" s="498"/>
      <c r="R18" s="499"/>
      <c r="S18" s="499"/>
      <c r="T18" s="499"/>
      <c r="U18" s="499"/>
      <c r="V18" s="500"/>
      <c r="W18" s="403"/>
      <c r="X18" s="404"/>
      <c r="Y18" s="404"/>
      <c r="Z18" s="404"/>
      <c r="AA18" s="404"/>
      <c r="AB18" s="395"/>
      <c r="AC18" s="501">
        <v>57.8</v>
      </c>
      <c r="AD18" s="502"/>
      <c r="AE18" s="502"/>
      <c r="AF18" s="502"/>
      <c r="AG18" s="503"/>
      <c r="AH18" s="501">
        <v>54.8</v>
      </c>
      <c r="AI18" s="502"/>
      <c r="AJ18" s="502"/>
      <c r="AK18" s="502"/>
      <c r="AL18" s="504"/>
      <c r="AM18" s="414"/>
      <c r="AN18" s="415"/>
      <c r="AO18" s="415"/>
      <c r="AP18" s="415"/>
      <c r="AQ18" s="415"/>
      <c r="AR18" s="415"/>
      <c r="AS18" s="415"/>
      <c r="AT18" s="416"/>
      <c r="AU18" s="417"/>
      <c r="AV18" s="418"/>
      <c r="AW18" s="418"/>
      <c r="AX18" s="418"/>
      <c r="AY18" s="419" t="s">
        <v>135</v>
      </c>
      <c r="AZ18" s="420"/>
      <c r="BA18" s="420"/>
      <c r="BB18" s="420"/>
      <c r="BC18" s="420"/>
      <c r="BD18" s="420"/>
      <c r="BE18" s="420"/>
      <c r="BF18" s="420"/>
      <c r="BG18" s="420"/>
      <c r="BH18" s="420"/>
      <c r="BI18" s="420"/>
      <c r="BJ18" s="420"/>
      <c r="BK18" s="420"/>
      <c r="BL18" s="420"/>
      <c r="BM18" s="421"/>
      <c r="BN18" s="385">
        <v>8563822</v>
      </c>
      <c r="BO18" s="386"/>
      <c r="BP18" s="386"/>
      <c r="BQ18" s="386"/>
      <c r="BR18" s="386"/>
      <c r="BS18" s="386"/>
      <c r="BT18" s="386"/>
      <c r="BU18" s="387"/>
      <c r="BV18" s="385">
        <v>8977130</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136</v>
      </c>
      <c r="C19" s="428"/>
      <c r="D19" s="428"/>
      <c r="E19" s="497"/>
      <c r="F19" s="497"/>
      <c r="G19" s="497"/>
      <c r="H19" s="497"/>
      <c r="I19" s="497"/>
      <c r="J19" s="497"/>
      <c r="K19" s="497"/>
      <c r="L19" s="505">
        <v>123</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137</v>
      </c>
      <c r="AZ19" s="420"/>
      <c r="BA19" s="420"/>
      <c r="BB19" s="420"/>
      <c r="BC19" s="420"/>
      <c r="BD19" s="420"/>
      <c r="BE19" s="420"/>
      <c r="BF19" s="420"/>
      <c r="BG19" s="420"/>
      <c r="BH19" s="420"/>
      <c r="BI19" s="420"/>
      <c r="BJ19" s="420"/>
      <c r="BK19" s="420"/>
      <c r="BL19" s="420"/>
      <c r="BM19" s="421"/>
      <c r="BN19" s="385">
        <v>13927846</v>
      </c>
      <c r="BO19" s="386"/>
      <c r="BP19" s="386"/>
      <c r="BQ19" s="386"/>
      <c r="BR19" s="386"/>
      <c r="BS19" s="386"/>
      <c r="BT19" s="386"/>
      <c r="BU19" s="387"/>
      <c r="BV19" s="385">
        <v>12179520</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138</v>
      </c>
      <c r="C20" s="428"/>
      <c r="D20" s="428"/>
      <c r="E20" s="497"/>
      <c r="F20" s="497"/>
      <c r="G20" s="497"/>
      <c r="H20" s="497"/>
      <c r="I20" s="497"/>
      <c r="J20" s="497"/>
      <c r="K20" s="497"/>
      <c r="L20" s="505">
        <v>12585</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139</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140</v>
      </c>
      <c r="C22" s="516"/>
      <c r="D22" s="517"/>
      <c r="E22" s="397" t="s">
        <v>1</v>
      </c>
      <c r="F22" s="402"/>
      <c r="G22" s="402"/>
      <c r="H22" s="402"/>
      <c r="I22" s="402"/>
      <c r="J22" s="402"/>
      <c r="K22" s="392"/>
      <c r="L22" s="397" t="s">
        <v>141</v>
      </c>
      <c r="M22" s="402"/>
      <c r="N22" s="402"/>
      <c r="O22" s="402"/>
      <c r="P22" s="392"/>
      <c r="Q22" s="524" t="s">
        <v>142</v>
      </c>
      <c r="R22" s="525"/>
      <c r="S22" s="525"/>
      <c r="T22" s="525"/>
      <c r="U22" s="525"/>
      <c r="V22" s="526"/>
      <c r="W22" s="530" t="s">
        <v>143</v>
      </c>
      <c r="X22" s="516"/>
      <c r="Y22" s="517"/>
      <c r="Z22" s="397" t="s">
        <v>1</v>
      </c>
      <c r="AA22" s="402"/>
      <c r="AB22" s="402"/>
      <c r="AC22" s="402"/>
      <c r="AD22" s="402"/>
      <c r="AE22" s="402"/>
      <c r="AF22" s="402"/>
      <c r="AG22" s="392"/>
      <c r="AH22" s="543" t="s">
        <v>144</v>
      </c>
      <c r="AI22" s="402"/>
      <c r="AJ22" s="402"/>
      <c r="AK22" s="402"/>
      <c r="AL22" s="392"/>
      <c r="AM22" s="543" t="s">
        <v>145</v>
      </c>
      <c r="AN22" s="544"/>
      <c r="AO22" s="544"/>
      <c r="AP22" s="544"/>
      <c r="AQ22" s="544"/>
      <c r="AR22" s="545"/>
      <c r="AS22" s="524" t="s">
        <v>142</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146</v>
      </c>
      <c r="AZ23" s="346"/>
      <c r="BA23" s="346"/>
      <c r="BB23" s="346"/>
      <c r="BC23" s="346"/>
      <c r="BD23" s="346"/>
      <c r="BE23" s="346"/>
      <c r="BF23" s="346"/>
      <c r="BG23" s="346"/>
      <c r="BH23" s="346"/>
      <c r="BI23" s="346"/>
      <c r="BJ23" s="346"/>
      <c r="BK23" s="346"/>
      <c r="BL23" s="346"/>
      <c r="BM23" s="347"/>
      <c r="BN23" s="385">
        <v>10860537</v>
      </c>
      <c r="BO23" s="386"/>
      <c r="BP23" s="386"/>
      <c r="BQ23" s="386"/>
      <c r="BR23" s="386"/>
      <c r="BS23" s="386"/>
      <c r="BT23" s="386"/>
      <c r="BU23" s="387"/>
      <c r="BV23" s="385">
        <v>10285231</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147</v>
      </c>
      <c r="F24" s="415"/>
      <c r="G24" s="415"/>
      <c r="H24" s="415"/>
      <c r="I24" s="415"/>
      <c r="J24" s="415"/>
      <c r="K24" s="416"/>
      <c r="L24" s="436">
        <v>1</v>
      </c>
      <c r="M24" s="437"/>
      <c r="N24" s="437"/>
      <c r="O24" s="437"/>
      <c r="P24" s="476"/>
      <c r="Q24" s="436">
        <v>8541</v>
      </c>
      <c r="R24" s="437"/>
      <c r="S24" s="437"/>
      <c r="T24" s="437"/>
      <c r="U24" s="437"/>
      <c r="V24" s="476"/>
      <c r="W24" s="531"/>
      <c r="X24" s="519"/>
      <c r="Y24" s="520"/>
      <c r="Z24" s="435" t="s">
        <v>148</v>
      </c>
      <c r="AA24" s="415"/>
      <c r="AB24" s="415"/>
      <c r="AC24" s="415"/>
      <c r="AD24" s="415"/>
      <c r="AE24" s="415"/>
      <c r="AF24" s="415"/>
      <c r="AG24" s="416"/>
      <c r="AH24" s="436">
        <v>294</v>
      </c>
      <c r="AI24" s="437"/>
      <c r="AJ24" s="437"/>
      <c r="AK24" s="437"/>
      <c r="AL24" s="476"/>
      <c r="AM24" s="436">
        <v>888174</v>
      </c>
      <c r="AN24" s="437"/>
      <c r="AO24" s="437"/>
      <c r="AP24" s="437"/>
      <c r="AQ24" s="437"/>
      <c r="AR24" s="476"/>
      <c r="AS24" s="436">
        <v>3021</v>
      </c>
      <c r="AT24" s="437"/>
      <c r="AU24" s="437"/>
      <c r="AV24" s="437"/>
      <c r="AW24" s="437"/>
      <c r="AX24" s="438"/>
      <c r="AY24" s="551" t="s">
        <v>149</v>
      </c>
      <c r="AZ24" s="552"/>
      <c r="BA24" s="552"/>
      <c r="BB24" s="552"/>
      <c r="BC24" s="552"/>
      <c r="BD24" s="552"/>
      <c r="BE24" s="552"/>
      <c r="BF24" s="552"/>
      <c r="BG24" s="552"/>
      <c r="BH24" s="552"/>
      <c r="BI24" s="552"/>
      <c r="BJ24" s="552"/>
      <c r="BK24" s="552"/>
      <c r="BL24" s="552"/>
      <c r="BM24" s="553"/>
      <c r="BN24" s="385">
        <v>8497514</v>
      </c>
      <c r="BO24" s="386"/>
      <c r="BP24" s="386"/>
      <c r="BQ24" s="386"/>
      <c r="BR24" s="386"/>
      <c r="BS24" s="386"/>
      <c r="BT24" s="386"/>
      <c r="BU24" s="387"/>
      <c r="BV24" s="385">
        <v>8528896</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150</v>
      </c>
      <c r="F25" s="415"/>
      <c r="G25" s="415"/>
      <c r="H25" s="415"/>
      <c r="I25" s="415"/>
      <c r="J25" s="415"/>
      <c r="K25" s="416"/>
      <c r="L25" s="436">
        <v>1</v>
      </c>
      <c r="M25" s="437"/>
      <c r="N25" s="437"/>
      <c r="O25" s="437"/>
      <c r="P25" s="476"/>
      <c r="Q25" s="436">
        <v>7239</v>
      </c>
      <c r="R25" s="437"/>
      <c r="S25" s="437"/>
      <c r="T25" s="437"/>
      <c r="U25" s="437"/>
      <c r="V25" s="476"/>
      <c r="W25" s="531"/>
      <c r="X25" s="519"/>
      <c r="Y25" s="520"/>
      <c r="Z25" s="435" t="s">
        <v>151</v>
      </c>
      <c r="AA25" s="415"/>
      <c r="AB25" s="415"/>
      <c r="AC25" s="415"/>
      <c r="AD25" s="415"/>
      <c r="AE25" s="415"/>
      <c r="AF25" s="415"/>
      <c r="AG25" s="416"/>
      <c r="AH25" s="436" t="s">
        <v>117</v>
      </c>
      <c r="AI25" s="437"/>
      <c r="AJ25" s="437"/>
      <c r="AK25" s="437"/>
      <c r="AL25" s="476"/>
      <c r="AM25" s="436" t="s">
        <v>117</v>
      </c>
      <c r="AN25" s="437"/>
      <c r="AO25" s="437"/>
      <c r="AP25" s="437"/>
      <c r="AQ25" s="437"/>
      <c r="AR25" s="476"/>
      <c r="AS25" s="436" t="s">
        <v>117</v>
      </c>
      <c r="AT25" s="437"/>
      <c r="AU25" s="437"/>
      <c r="AV25" s="437"/>
      <c r="AW25" s="437"/>
      <c r="AX25" s="438"/>
      <c r="AY25" s="345" t="s">
        <v>152</v>
      </c>
      <c r="AZ25" s="346"/>
      <c r="BA25" s="346"/>
      <c r="BB25" s="346"/>
      <c r="BC25" s="346"/>
      <c r="BD25" s="346"/>
      <c r="BE25" s="346"/>
      <c r="BF25" s="346"/>
      <c r="BG25" s="346"/>
      <c r="BH25" s="346"/>
      <c r="BI25" s="346"/>
      <c r="BJ25" s="346"/>
      <c r="BK25" s="346"/>
      <c r="BL25" s="346"/>
      <c r="BM25" s="347"/>
      <c r="BN25" s="348">
        <v>3028701</v>
      </c>
      <c r="BO25" s="349"/>
      <c r="BP25" s="349"/>
      <c r="BQ25" s="349"/>
      <c r="BR25" s="349"/>
      <c r="BS25" s="349"/>
      <c r="BT25" s="349"/>
      <c r="BU25" s="350"/>
      <c r="BV25" s="348">
        <v>4570830</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153</v>
      </c>
      <c r="F26" s="415"/>
      <c r="G26" s="415"/>
      <c r="H26" s="415"/>
      <c r="I26" s="415"/>
      <c r="J26" s="415"/>
      <c r="K26" s="416"/>
      <c r="L26" s="436">
        <v>1</v>
      </c>
      <c r="M26" s="437"/>
      <c r="N26" s="437"/>
      <c r="O26" s="437"/>
      <c r="P26" s="476"/>
      <c r="Q26" s="436">
        <v>6070</v>
      </c>
      <c r="R26" s="437"/>
      <c r="S26" s="437"/>
      <c r="T26" s="437"/>
      <c r="U26" s="437"/>
      <c r="V26" s="476"/>
      <c r="W26" s="531"/>
      <c r="X26" s="519"/>
      <c r="Y26" s="520"/>
      <c r="Z26" s="435" t="s">
        <v>154</v>
      </c>
      <c r="AA26" s="541"/>
      <c r="AB26" s="541"/>
      <c r="AC26" s="541"/>
      <c r="AD26" s="541"/>
      <c r="AE26" s="541"/>
      <c r="AF26" s="541"/>
      <c r="AG26" s="542"/>
      <c r="AH26" s="436">
        <v>30</v>
      </c>
      <c r="AI26" s="437"/>
      <c r="AJ26" s="437"/>
      <c r="AK26" s="437"/>
      <c r="AL26" s="476"/>
      <c r="AM26" s="436">
        <v>83550</v>
      </c>
      <c r="AN26" s="437"/>
      <c r="AO26" s="437"/>
      <c r="AP26" s="437"/>
      <c r="AQ26" s="437"/>
      <c r="AR26" s="476"/>
      <c r="AS26" s="436">
        <v>2785</v>
      </c>
      <c r="AT26" s="437"/>
      <c r="AU26" s="437"/>
      <c r="AV26" s="437"/>
      <c r="AW26" s="437"/>
      <c r="AX26" s="438"/>
      <c r="AY26" s="388" t="s">
        <v>155</v>
      </c>
      <c r="AZ26" s="389"/>
      <c r="BA26" s="389"/>
      <c r="BB26" s="389"/>
      <c r="BC26" s="389"/>
      <c r="BD26" s="389"/>
      <c r="BE26" s="389"/>
      <c r="BF26" s="389"/>
      <c r="BG26" s="389"/>
      <c r="BH26" s="389"/>
      <c r="BI26" s="389"/>
      <c r="BJ26" s="389"/>
      <c r="BK26" s="389"/>
      <c r="BL26" s="389"/>
      <c r="BM26" s="390"/>
      <c r="BN26" s="385" t="s">
        <v>117</v>
      </c>
      <c r="BO26" s="386"/>
      <c r="BP26" s="386"/>
      <c r="BQ26" s="386"/>
      <c r="BR26" s="386"/>
      <c r="BS26" s="386"/>
      <c r="BT26" s="386"/>
      <c r="BU26" s="387"/>
      <c r="BV26" s="385" t="s">
        <v>117</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156</v>
      </c>
      <c r="F27" s="415"/>
      <c r="G27" s="415"/>
      <c r="H27" s="415"/>
      <c r="I27" s="415"/>
      <c r="J27" s="415"/>
      <c r="K27" s="416"/>
      <c r="L27" s="436">
        <v>1</v>
      </c>
      <c r="M27" s="437"/>
      <c r="N27" s="437"/>
      <c r="O27" s="437"/>
      <c r="P27" s="476"/>
      <c r="Q27" s="436">
        <v>4550</v>
      </c>
      <c r="R27" s="437"/>
      <c r="S27" s="437"/>
      <c r="T27" s="437"/>
      <c r="U27" s="437"/>
      <c r="V27" s="476"/>
      <c r="W27" s="531"/>
      <c r="X27" s="519"/>
      <c r="Y27" s="520"/>
      <c r="Z27" s="435" t="s">
        <v>157</v>
      </c>
      <c r="AA27" s="415"/>
      <c r="AB27" s="415"/>
      <c r="AC27" s="415"/>
      <c r="AD27" s="415"/>
      <c r="AE27" s="415"/>
      <c r="AF27" s="415"/>
      <c r="AG27" s="416"/>
      <c r="AH27" s="436">
        <v>21</v>
      </c>
      <c r="AI27" s="437"/>
      <c r="AJ27" s="437"/>
      <c r="AK27" s="437"/>
      <c r="AL27" s="476"/>
      <c r="AM27" s="436">
        <v>61605</v>
      </c>
      <c r="AN27" s="437"/>
      <c r="AO27" s="437"/>
      <c r="AP27" s="437"/>
      <c r="AQ27" s="437"/>
      <c r="AR27" s="476"/>
      <c r="AS27" s="436">
        <v>2934</v>
      </c>
      <c r="AT27" s="437"/>
      <c r="AU27" s="437"/>
      <c r="AV27" s="437"/>
      <c r="AW27" s="437"/>
      <c r="AX27" s="438"/>
      <c r="AY27" s="477" t="s">
        <v>158</v>
      </c>
      <c r="AZ27" s="478"/>
      <c r="BA27" s="478"/>
      <c r="BB27" s="478"/>
      <c r="BC27" s="478"/>
      <c r="BD27" s="478"/>
      <c r="BE27" s="478"/>
      <c r="BF27" s="478"/>
      <c r="BG27" s="478"/>
      <c r="BH27" s="478"/>
      <c r="BI27" s="478"/>
      <c r="BJ27" s="478"/>
      <c r="BK27" s="478"/>
      <c r="BL27" s="478"/>
      <c r="BM27" s="479"/>
      <c r="BN27" s="554">
        <v>825448</v>
      </c>
      <c r="BO27" s="555"/>
      <c r="BP27" s="555"/>
      <c r="BQ27" s="555"/>
      <c r="BR27" s="555"/>
      <c r="BS27" s="555"/>
      <c r="BT27" s="555"/>
      <c r="BU27" s="556"/>
      <c r="BV27" s="554">
        <v>825352</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159</v>
      </c>
      <c r="F28" s="415"/>
      <c r="G28" s="415"/>
      <c r="H28" s="415"/>
      <c r="I28" s="415"/>
      <c r="J28" s="415"/>
      <c r="K28" s="416"/>
      <c r="L28" s="436">
        <v>1</v>
      </c>
      <c r="M28" s="437"/>
      <c r="N28" s="437"/>
      <c r="O28" s="437"/>
      <c r="P28" s="476"/>
      <c r="Q28" s="436">
        <v>3840</v>
      </c>
      <c r="R28" s="437"/>
      <c r="S28" s="437"/>
      <c r="T28" s="437"/>
      <c r="U28" s="437"/>
      <c r="V28" s="476"/>
      <c r="W28" s="531"/>
      <c r="X28" s="519"/>
      <c r="Y28" s="520"/>
      <c r="Z28" s="435" t="s">
        <v>160</v>
      </c>
      <c r="AA28" s="415"/>
      <c r="AB28" s="415"/>
      <c r="AC28" s="415"/>
      <c r="AD28" s="415"/>
      <c r="AE28" s="415"/>
      <c r="AF28" s="415"/>
      <c r="AG28" s="416"/>
      <c r="AH28" s="436" t="s">
        <v>117</v>
      </c>
      <c r="AI28" s="437"/>
      <c r="AJ28" s="437"/>
      <c r="AK28" s="437"/>
      <c r="AL28" s="476"/>
      <c r="AM28" s="436" t="s">
        <v>117</v>
      </c>
      <c r="AN28" s="437"/>
      <c r="AO28" s="437"/>
      <c r="AP28" s="437"/>
      <c r="AQ28" s="437"/>
      <c r="AR28" s="476"/>
      <c r="AS28" s="436" t="s">
        <v>117</v>
      </c>
      <c r="AT28" s="437"/>
      <c r="AU28" s="437"/>
      <c r="AV28" s="437"/>
      <c r="AW28" s="437"/>
      <c r="AX28" s="438"/>
      <c r="AY28" s="557" t="s">
        <v>161</v>
      </c>
      <c r="AZ28" s="558"/>
      <c r="BA28" s="558"/>
      <c r="BB28" s="559"/>
      <c r="BC28" s="345" t="s">
        <v>162</v>
      </c>
      <c r="BD28" s="346"/>
      <c r="BE28" s="346"/>
      <c r="BF28" s="346"/>
      <c r="BG28" s="346"/>
      <c r="BH28" s="346"/>
      <c r="BI28" s="346"/>
      <c r="BJ28" s="346"/>
      <c r="BK28" s="346"/>
      <c r="BL28" s="346"/>
      <c r="BM28" s="347"/>
      <c r="BN28" s="348">
        <v>2777434</v>
      </c>
      <c r="BO28" s="349"/>
      <c r="BP28" s="349"/>
      <c r="BQ28" s="349"/>
      <c r="BR28" s="349"/>
      <c r="BS28" s="349"/>
      <c r="BT28" s="349"/>
      <c r="BU28" s="350"/>
      <c r="BV28" s="348">
        <v>2787830</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163</v>
      </c>
      <c r="F29" s="415"/>
      <c r="G29" s="415"/>
      <c r="H29" s="415"/>
      <c r="I29" s="415"/>
      <c r="J29" s="415"/>
      <c r="K29" s="416"/>
      <c r="L29" s="436">
        <v>16</v>
      </c>
      <c r="M29" s="437"/>
      <c r="N29" s="437"/>
      <c r="O29" s="437"/>
      <c r="P29" s="476"/>
      <c r="Q29" s="436">
        <v>3610</v>
      </c>
      <c r="R29" s="437"/>
      <c r="S29" s="437"/>
      <c r="T29" s="437"/>
      <c r="U29" s="437"/>
      <c r="V29" s="476"/>
      <c r="W29" s="532"/>
      <c r="X29" s="533"/>
      <c r="Y29" s="534"/>
      <c r="Z29" s="435" t="s">
        <v>164</v>
      </c>
      <c r="AA29" s="415"/>
      <c r="AB29" s="415"/>
      <c r="AC29" s="415"/>
      <c r="AD29" s="415"/>
      <c r="AE29" s="415"/>
      <c r="AF29" s="415"/>
      <c r="AG29" s="416"/>
      <c r="AH29" s="436">
        <v>315</v>
      </c>
      <c r="AI29" s="437"/>
      <c r="AJ29" s="437"/>
      <c r="AK29" s="437"/>
      <c r="AL29" s="476"/>
      <c r="AM29" s="436">
        <v>949779</v>
      </c>
      <c r="AN29" s="437"/>
      <c r="AO29" s="437"/>
      <c r="AP29" s="437"/>
      <c r="AQ29" s="437"/>
      <c r="AR29" s="476"/>
      <c r="AS29" s="436">
        <v>3015</v>
      </c>
      <c r="AT29" s="437"/>
      <c r="AU29" s="437"/>
      <c r="AV29" s="437"/>
      <c r="AW29" s="437"/>
      <c r="AX29" s="438"/>
      <c r="AY29" s="560"/>
      <c r="AZ29" s="561"/>
      <c r="BA29" s="561"/>
      <c r="BB29" s="562"/>
      <c r="BC29" s="419" t="s">
        <v>165</v>
      </c>
      <c r="BD29" s="420"/>
      <c r="BE29" s="420"/>
      <c r="BF29" s="420"/>
      <c r="BG29" s="420"/>
      <c r="BH29" s="420"/>
      <c r="BI29" s="420"/>
      <c r="BJ29" s="420"/>
      <c r="BK29" s="420"/>
      <c r="BL29" s="420"/>
      <c r="BM29" s="421"/>
      <c r="BN29" s="385">
        <v>704340</v>
      </c>
      <c r="BO29" s="386"/>
      <c r="BP29" s="386"/>
      <c r="BQ29" s="386"/>
      <c r="BR29" s="386"/>
      <c r="BS29" s="386"/>
      <c r="BT29" s="386"/>
      <c r="BU29" s="387"/>
      <c r="BV29" s="385">
        <v>964138</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166</v>
      </c>
      <c r="X30" s="539"/>
      <c r="Y30" s="539"/>
      <c r="Z30" s="539"/>
      <c r="AA30" s="539"/>
      <c r="AB30" s="539"/>
      <c r="AC30" s="539"/>
      <c r="AD30" s="539"/>
      <c r="AE30" s="539"/>
      <c r="AF30" s="539"/>
      <c r="AG30" s="540"/>
      <c r="AH30" s="501">
        <v>95.5</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167</v>
      </c>
      <c r="BD30" s="552"/>
      <c r="BE30" s="552"/>
      <c r="BF30" s="552"/>
      <c r="BG30" s="552"/>
      <c r="BH30" s="552"/>
      <c r="BI30" s="552"/>
      <c r="BJ30" s="552"/>
      <c r="BK30" s="552"/>
      <c r="BL30" s="552"/>
      <c r="BM30" s="553"/>
      <c r="BN30" s="554">
        <v>3760727</v>
      </c>
      <c r="BO30" s="555"/>
      <c r="BP30" s="555"/>
      <c r="BQ30" s="555"/>
      <c r="BR30" s="555"/>
      <c r="BS30" s="555"/>
      <c r="BT30" s="555"/>
      <c r="BU30" s="556"/>
      <c r="BV30" s="554">
        <v>4070292</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168</v>
      </c>
      <c r="D32" s="165"/>
      <c r="E32" s="165"/>
      <c r="F32" s="162"/>
      <c r="G32" s="162"/>
      <c r="H32" s="162"/>
      <c r="I32" s="162"/>
      <c r="J32" s="162"/>
      <c r="K32" s="162"/>
      <c r="L32" s="162"/>
      <c r="M32" s="162"/>
      <c r="N32" s="162"/>
      <c r="O32" s="162"/>
      <c r="P32" s="162"/>
      <c r="Q32" s="162"/>
      <c r="R32" s="162"/>
      <c r="S32" s="162"/>
      <c r="T32" s="162"/>
      <c r="U32" s="162" t="s">
        <v>169</v>
      </c>
      <c r="V32" s="162"/>
      <c r="W32" s="162"/>
      <c r="X32" s="162"/>
      <c r="Y32" s="162"/>
      <c r="Z32" s="162"/>
      <c r="AA32" s="162"/>
      <c r="AB32" s="162"/>
      <c r="AC32" s="162"/>
      <c r="AD32" s="162"/>
      <c r="AE32" s="162"/>
      <c r="AF32" s="162"/>
      <c r="AG32" s="162"/>
      <c r="AH32" s="162"/>
      <c r="AI32" s="162"/>
      <c r="AJ32" s="162"/>
      <c r="AK32" s="162"/>
      <c r="AL32" s="162"/>
      <c r="AM32" s="166" t="s">
        <v>170</v>
      </c>
      <c r="AN32" s="162"/>
      <c r="AO32" s="162"/>
      <c r="AP32" s="162"/>
      <c r="AQ32" s="162"/>
      <c r="AR32" s="162"/>
      <c r="AS32" s="166"/>
      <c r="AT32" s="166"/>
      <c r="AU32" s="166"/>
      <c r="AV32" s="166"/>
      <c r="AW32" s="166"/>
      <c r="AX32" s="166"/>
      <c r="AY32" s="166"/>
      <c r="AZ32" s="166"/>
      <c r="BA32" s="166"/>
      <c r="BB32" s="162"/>
      <c r="BC32" s="166"/>
      <c r="BD32" s="162"/>
      <c r="BE32" s="166" t="s">
        <v>171</v>
      </c>
      <c r="BF32" s="162"/>
      <c r="BG32" s="162"/>
      <c r="BH32" s="162"/>
      <c r="BI32" s="162"/>
      <c r="BJ32" s="166"/>
      <c r="BK32" s="166"/>
      <c r="BL32" s="166"/>
      <c r="BM32" s="166"/>
      <c r="BN32" s="166"/>
      <c r="BO32" s="166"/>
      <c r="BP32" s="166"/>
      <c r="BQ32" s="166"/>
      <c r="BR32" s="162"/>
      <c r="BS32" s="162"/>
      <c r="BT32" s="162"/>
      <c r="BU32" s="162"/>
      <c r="BV32" s="162"/>
      <c r="BW32" s="162" t="s">
        <v>172</v>
      </c>
      <c r="BX32" s="162"/>
      <c r="BY32" s="162"/>
      <c r="BZ32" s="162"/>
      <c r="CA32" s="162"/>
      <c r="CB32" s="166"/>
      <c r="CC32" s="166"/>
      <c r="CD32" s="166"/>
      <c r="CE32" s="166"/>
      <c r="CF32" s="166"/>
      <c r="CG32" s="166"/>
      <c r="CH32" s="166"/>
      <c r="CI32" s="166"/>
      <c r="CJ32" s="166"/>
      <c r="CK32" s="166"/>
      <c r="CL32" s="166"/>
      <c r="CM32" s="166"/>
      <c r="CN32" s="166"/>
      <c r="CO32" s="166" t="s">
        <v>173</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174</v>
      </c>
      <c r="D33" s="409"/>
      <c r="E33" s="374" t="s">
        <v>175</v>
      </c>
      <c r="F33" s="374"/>
      <c r="G33" s="374"/>
      <c r="H33" s="374"/>
      <c r="I33" s="374"/>
      <c r="J33" s="374"/>
      <c r="K33" s="374"/>
      <c r="L33" s="374"/>
      <c r="M33" s="374"/>
      <c r="N33" s="374"/>
      <c r="O33" s="374"/>
      <c r="P33" s="374"/>
      <c r="Q33" s="374"/>
      <c r="R33" s="374"/>
      <c r="S33" s="374"/>
      <c r="T33" s="167"/>
      <c r="U33" s="409" t="s">
        <v>174</v>
      </c>
      <c r="V33" s="409"/>
      <c r="W33" s="374" t="s">
        <v>175</v>
      </c>
      <c r="X33" s="374"/>
      <c r="Y33" s="374"/>
      <c r="Z33" s="374"/>
      <c r="AA33" s="374"/>
      <c r="AB33" s="374"/>
      <c r="AC33" s="374"/>
      <c r="AD33" s="374"/>
      <c r="AE33" s="374"/>
      <c r="AF33" s="374"/>
      <c r="AG33" s="374"/>
      <c r="AH33" s="374"/>
      <c r="AI33" s="374"/>
      <c r="AJ33" s="374"/>
      <c r="AK33" s="374"/>
      <c r="AL33" s="167"/>
      <c r="AM33" s="409" t="s">
        <v>174</v>
      </c>
      <c r="AN33" s="409"/>
      <c r="AO33" s="374" t="s">
        <v>175</v>
      </c>
      <c r="AP33" s="374"/>
      <c r="AQ33" s="374"/>
      <c r="AR33" s="374"/>
      <c r="AS33" s="374"/>
      <c r="AT33" s="374"/>
      <c r="AU33" s="374"/>
      <c r="AV33" s="374"/>
      <c r="AW33" s="374"/>
      <c r="AX33" s="374"/>
      <c r="AY33" s="374"/>
      <c r="AZ33" s="374"/>
      <c r="BA33" s="374"/>
      <c r="BB33" s="374"/>
      <c r="BC33" s="374"/>
      <c r="BD33" s="168"/>
      <c r="BE33" s="374" t="s">
        <v>176</v>
      </c>
      <c r="BF33" s="374"/>
      <c r="BG33" s="374" t="s">
        <v>177</v>
      </c>
      <c r="BH33" s="374"/>
      <c r="BI33" s="374"/>
      <c r="BJ33" s="374"/>
      <c r="BK33" s="374"/>
      <c r="BL33" s="374"/>
      <c r="BM33" s="374"/>
      <c r="BN33" s="374"/>
      <c r="BO33" s="374"/>
      <c r="BP33" s="374"/>
      <c r="BQ33" s="374"/>
      <c r="BR33" s="374"/>
      <c r="BS33" s="374"/>
      <c r="BT33" s="374"/>
      <c r="BU33" s="374"/>
      <c r="BV33" s="168"/>
      <c r="BW33" s="409" t="s">
        <v>176</v>
      </c>
      <c r="BX33" s="409"/>
      <c r="BY33" s="374" t="s">
        <v>178</v>
      </c>
      <c r="BZ33" s="374"/>
      <c r="CA33" s="374"/>
      <c r="CB33" s="374"/>
      <c r="CC33" s="374"/>
      <c r="CD33" s="374"/>
      <c r="CE33" s="374"/>
      <c r="CF33" s="374"/>
      <c r="CG33" s="374"/>
      <c r="CH33" s="374"/>
      <c r="CI33" s="374"/>
      <c r="CJ33" s="374"/>
      <c r="CK33" s="374"/>
      <c r="CL33" s="374"/>
      <c r="CM33" s="374"/>
      <c r="CN33" s="167"/>
      <c r="CO33" s="409" t="s">
        <v>174</v>
      </c>
      <c r="CP33" s="409"/>
      <c r="CQ33" s="374" t="s">
        <v>179</v>
      </c>
      <c r="CR33" s="374"/>
      <c r="CS33" s="374"/>
      <c r="CT33" s="374"/>
      <c r="CU33" s="374"/>
      <c r="CV33" s="374"/>
      <c r="CW33" s="374"/>
      <c r="CX33" s="374"/>
      <c r="CY33" s="374"/>
      <c r="CZ33" s="374"/>
      <c r="DA33" s="374"/>
      <c r="DB33" s="374"/>
      <c r="DC33" s="374"/>
      <c r="DD33" s="374"/>
      <c r="DE33" s="374"/>
      <c r="DF33" s="167"/>
      <c r="DG33" s="374" t="s">
        <v>180</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国民健康保険特別会計</v>
      </c>
      <c r="X34" s="567"/>
      <c r="Y34" s="567"/>
      <c r="Z34" s="567"/>
      <c r="AA34" s="567"/>
      <c r="AB34" s="567"/>
      <c r="AC34" s="567"/>
      <c r="AD34" s="567"/>
      <c r="AE34" s="567"/>
      <c r="AF34" s="567"/>
      <c r="AG34" s="567"/>
      <c r="AH34" s="567"/>
      <c r="AI34" s="567"/>
      <c r="AJ34" s="567"/>
      <c r="AK34" s="567"/>
      <c r="AL34" s="165"/>
      <c r="AM34" s="566">
        <f>IF(AO34="","",MAX(C34:D43,U34:V43)+1)</f>
        <v>5</v>
      </c>
      <c r="AN34" s="566"/>
      <c r="AO34" s="567" t="str">
        <f>IF('各会計、関係団体の財政状況及び健全化判断比率'!B31="","",'各会計、関係団体の財政状況及び健全化判断比率'!B31)</f>
        <v>白石市水道事業会計</v>
      </c>
      <c r="AP34" s="567"/>
      <c r="AQ34" s="567"/>
      <c r="AR34" s="567"/>
      <c r="AS34" s="567"/>
      <c r="AT34" s="567"/>
      <c r="AU34" s="567"/>
      <c r="AV34" s="567"/>
      <c r="AW34" s="567"/>
      <c r="AX34" s="567"/>
      <c r="AY34" s="567"/>
      <c r="AZ34" s="567"/>
      <c r="BA34" s="567"/>
      <c r="BB34" s="567"/>
      <c r="BC34" s="567"/>
      <c r="BD34" s="165"/>
      <c r="BE34" s="566" t="str">
        <f>IF(BG34="","",MAX(C34:D43,U34:V43,AM34:AN43)+1)</f>
        <v/>
      </c>
      <c r="BF34" s="566"/>
      <c r="BG34" s="567"/>
      <c r="BH34" s="567"/>
      <c r="BI34" s="567"/>
      <c r="BJ34" s="567"/>
      <c r="BK34" s="567"/>
      <c r="BL34" s="567"/>
      <c r="BM34" s="567"/>
      <c r="BN34" s="567"/>
      <c r="BO34" s="567"/>
      <c r="BP34" s="567"/>
      <c r="BQ34" s="567"/>
      <c r="BR34" s="567"/>
      <c r="BS34" s="567"/>
      <c r="BT34" s="567"/>
      <c r="BU34" s="567"/>
      <c r="BV34" s="165"/>
      <c r="BW34" s="566">
        <f>IF(BY34="","",MAX(C34:D43,U34:V43,AM34:AN43,BE34:BF43)+1)</f>
        <v>7</v>
      </c>
      <c r="BX34" s="566"/>
      <c r="BY34" s="567" t="str">
        <f>IF('各会計、関係団体の財政状況及び健全化判断比率'!B68="","",'各会計、関係団体の財政状況及び健全化判断比率'!B68)</f>
        <v>宮城県市町村職員退職手当組合</v>
      </c>
      <c r="BZ34" s="567"/>
      <c r="CA34" s="567"/>
      <c r="CB34" s="567"/>
      <c r="CC34" s="567"/>
      <c r="CD34" s="567"/>
      <c r="CE34" s="567"/>
      <c r="CF34" s="567"/>
      <c r="CG34" s="567"/>
      <c r="CH34" s="567"/>
      <c r="CI34" s="567"/>
      <c r="CJ34" s="567"/>
      <c r="CK34" s="567"/>
      <c r="CL34" s="567"/>
      <c r="CM34" s="567"/>
      <c r="CN34" s="165"/>
      <c r="CO34" s="566">
        <f>IF(CQ34="","",MAX(C34:D43,U34:V43,AM34:AN43,BE34:BF43,BW34:BX43)+1)</f>
        <v>17</v>
      </c>
      <c r="CP34" s="566"/>
      <c r="CQ34" s="567" t="str">
        <f>IF('各会計、関係団体の財政状況及び健全化判断比率'!BS7="","",'各会計、関係団体の財政状況及び健全化判断比率'!BS7)</f>
        <v>白石市土地開発公社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介護保険特別会計</v>
      </c>
      <c r="X35" s="567"/>
      <c r="Y35" s="567"/>
      <c r="Z35" s="567"/>
      <c r="AA35" s="567"/>
      <c r="AB35" s="567"/>
      <c r="AC35" s="567"/>
      <c r="AD35" s="567"/>
      <c r="AE35" s="567"/>
      <c r="AF35" s="567"/>
      <c r="AG35" s="567"/>
      <c r="AH35" s="567"/>
      <c r="AI35" s="567"/>
      <c r="AJ35" s="567"/>
      <c r="AK35" s="567"/>
      <c r="AL35" s="165"/>
      <c r="AM35" s="566">
        <f t="shared" ref="AM35:AM43" si="0">IF(AO35="","",AM34+1)</f>
        <v>6</v>
      </c>
      <c r="AN35" s="566"/>
      <c r="AO35" s="567" t="str">
        <f>IF('各会計、関係団体の財政状況及び健全化判断比率'!B32="","",'各会計、関係団体の財政状況及び健全化判断比率'!B32)</f>
        <v>白石市下水道事業会計</v>
      </c>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8</v>
      </c>
      <c r="BX35" s="566"/>
      <c r="BY35" s="567" t="str">
        <f>IF('各会計、関係団体の財政状況及び健全化判断比率'!B69="","",'各会計、関係団体の財政状況及び健全化判断比率'!B69)</f>
        <v>宮城県市町村非常勤消防団員補償報償組合</v>
      </c>
      <c r="BZ35" s="567"/>
      <c r="CA35" s="567"/>
      <c r="CB35" s="567"/>
      <c r="CC35" s="567"/>
      <c r="CD35" s="567"/>
      <c r="CE35" s="567"/>
      <c r="CF35" s="567"/>
      <c r="CG35" s="567"/>
      <c r="CH35" s="567"/>
      <c r="CI35" s="567"/>
      <c r="CJ35" s="567"/>
      <c r="CK35" s="567"/>
      <c r="CL35" s="567"/>
      <c r="CM35" s="567"/>
      <c r="CN35" s="165"/>
      <c r="CO35" s="566">
        <f t="shared" ref="CO35:CO43" si="3">IF(CQ35="","",CO34+1)</f>
        <v>18</v>
      </c>
      <c r="CP35" s="566"/>
      <c r="CQ35" s="567" t="str">
        <f>IF('各会計、関係団体の財政状況及び健全化判断比率'!BS8="","",'各会計、関係団体の財政状況及び健全化判断比率'!BS8)</f>
        <v>（公財）白石市文化体育振興財団</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9</v>
      </c>
      <c r="BX36" s="566"/>
      <c r="BY36" s="567" t="str">
        <f>IF('各会計、関係団体の財政状況及び健全化判断比率'!B70="","",'各会計、関係団体の財政状況及び健全化判断比率'!B70)</f>
        <v>宮城県市町村自治振興センター</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10</v>
      </c>
      <c r="BX37" s="566"/>
      <c r="BY37" s="567" t="str">
        <f>IF('各会計、関係団体の財政状況及び健全化判断比率'!B71="","",'各会計、関係団体の財政状況及び健全化判断比率'!B71)</f>
        <v>宮城県後期高齢者医療広域連合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11</v>
      </c>
      <c r="BX38" s="566"/>
      <c r="BY38" s="567" t="str">
        <f>IF('各会計、関係団体の財政状況及び健全化判断比率'!B72="","",'各会計、関係団体の財政状況及び健全化判断比率'!B72)</f>
        <v>うち一般会計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12</v>
      </c>
      <c r="BX39" s="566"/>
      <c r="BY39" s="567" t="str">
        <f>IF('各会計、関係団体の財政状況及び健全化判断比率'!B73="","",'各会計、関係団体の財政状況及び健全化判断比率'!B73)</f>
        <v>うち宮城県後期高齢者医療事業会計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13</v>
      </c>
      <c r="BX40" s="566"/>
      <c r="BY40" s="567" t="str">
        <f>IF('各会計、関係団体の財政状況及び健全化判断比率'!B74="","",'各会計、関係団体の財政状況及び健全化判断比率'!B74)</f>
        <v>白石市外二町組合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14</v>
      </c>
      <c r="BX41" s="566"/>
      <c r="BY41" s="567" t="str">
        <f>IF('各会計、関係団体の財政状況及び健全化判断比率'!B75="","",'各会計、関係団体の財政状況及び健全化判断比率'!B75)</f>
        <v>うち一般会計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15</v>
      </c>
      <c r="BX42" s="566"/>
      <c r="BY42" s="567" t="str">
        <f>IF('各会計、関係団体の財政状況及び健全化判断比率'!B76="","",'各会計、関係団体の財政状況及び健全化判断比率'!B76)</f>
        <v>うち公立綜合刈田病院事業会計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16</v>
      </c>
      <c r="BX43" s="566"/>
      <c r="BY43" s="567" t="str">
        <f>IF('各会計、関係団体の財政状況及び健全化判断比率'!B77="","",'各会計、関係団体の財政状況及び健全化判断比率'!B77)</f>
        <v>仙南地域広域行政事務組合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181</v>
      </c>
      <c r="C46" s="137"/>
      <c r="D46" s="137"/>
      <c r="E46" s="137" t="s">
        <v>182</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183</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184</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185</v>
      </c>
    </row>
    <row r="50" spans="5:5">
      <c r="E50" s="139" t="s">
        <v>186</v>
      </c>
    </row>
    <row r="51" spans="5:5">
      <c r="E51" s="139" t="s">
        <v>187</v>
      </c>
    </row>
    <row r="52" spans="5:5">
      <c r="E52" s="139" t="s">
        <v>188</v>
      </c>
    </row>
    <row r="53" spans="5:5"/>
    <row r="54" spans="5:5"/>
    <row r="55" spans="5:5"/>
    <row r="56" spans="5:5"/>
    <row r="57" spans="5:5" hidden="1"/>
    <row r="58" spans="5:5" hidden="1"/>
    <row r="59" spans="5:5" hidden="1"/>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31"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514</v>
      </c>
      <c r="G33" s="29" t="s">
        <v>515</v>
      </c>
      <c r="H33" s="29" t="s">
        <v>516</v>
      </c>
      <c r="I33" s="29" t="s">
        <v>517</v>
      </c>
      <c r="J33" s="30" t="s">
        <v>518</v>
      </c>
      <c r="K33" s="22"/>
      <c r="L33" s="22"/>
      <c r="M33" s="22"/>
      <c r="N33" s="22"/>
      <c r="O33" s="22"/>
      <c r="P33" s="22"/>
    </row>
    <row r="34" spans="1:16" ht="39" customHeight="1">
      <c r="A34" s="22"/>
      <c r="B34" s="31"/>
      <c r="C34" s="1152" t="s">
        <v>522</v>
      </c>
      <c r="D34" s="1152"/>
      <c r="E34" s="1153"/>
      <c r="F34" s="32">
        <v>6.24</v>
      </c>
      <c r="G34" s="33">
        <v>6.61</v>
      </c>
      <c r="H34" s="33">
        <v>7.08</v>
      </c>
      <c r="I34" s="33">
        <v>7.82</v>
      </c>
      <c r="J34" s="34">
        <v>9.07</v>
      </c>
      <c r="K34" s="22"/>
      <c r="L34" s="22"/>
      <c r="M34" s="22"/>
      <c r="N34" s="22"/>
      <c r="O34" s="22"/>
      <c r="P34" s="22"/>
    </row>
    <row r="35" spans="1:16" ht="39" customHeight="1">
      <c r="A35" s="22"/>
      <c r="B35" s="35"/>
      <c r="C35" s="1146" t="s">
        <v>523</v>
      </c>
      <c r="D35" s="1147"/>
      <c r="E35" s="1148"/>
      <c r="F35" s="36">
        <v>7.87</v>
      </c>
      <c r="G35" s="37">
        <v>8.4600000000000009</v>
      </c>
      <c r="H35" s="37">
        <v>6.91</v>
      </c>
      <c r="I35" s="37">
        <v>5</v>
      </c>
      <c r="J35" s="38">
        <v>4.37</v>
      </c>
      <c r="K35" s="22"/>
      <c r="L35" s="22"/>
      <c r="M35" s="22"/>
      <c r="N35" s="22"/>
      <c r="O35" s="22"/>
      <c r="P35" s="22"/>
    </row>
    <row r="36" spans="1:16" ht="39" customHeight="1">
      <c r="A36" s="22"/>
      <c r="B36" s="35"/>
      <c r="C36" s="1146" t="s">
        <v>524</v>
      </c>
      <c r="D36" s="1147"/>
      <c r="E36" s="1148"/>
      <c r="F36" s="36">
        <v>2.9</v>
      </c>
      <c r="G36" s="37">
        <v>3.91</v>
      </c>
      <c r="H36" s="37">
        <v>3.58</v>
      </c>
      <c r="I36" s="37">
        <v>2.6</v>
      </c>
      <c r="J36" s="38">
        <v>3.92</v>
      </c>
      <c r="K36" s="22"/>
      <c r="L36" s="22"/>
      <c r="M36" s="22"/>
      <c r="N36" s="22"/>
      <c r="O36" s="22"/>
      <c r="P36" s="22"/>
    </row>
    <row r="37" spans="1:16" ht="39" customHeight="1">
      <c r="A37" s="22"/>
      <c r="B37" s="35"/>
      <c r="C37" s="1146" t="s">
        <v>525</v>
      </c>
      <c r="D37" s="1147"/>
      <c r="E37" s="1148"/>
      <c r="F37" s="36">
        <v>1.99</v>
      </c>
      <c r="G37" s="37">
        <v>0.79</v>
      </c>
      <c r="H37" s="37">
        <v>0.95</v>
      </c>
      <c r="I37" s="37">
        <v>0.87</v>
      </c>
      <c r="J37" s="38">
        <v>1.47</v>
      </c>
      <c r="K37" s="22"/>
      <c r="L37" s="22"/>
      <c r="M37" s="22"/>
      <c r="N37" s="22"/>
      <c r="O37" s="22"/>
      <c r="P37" s="22"/>
    </row>
    <row r="38" spans="1:16" ht="39" customHeight="1">
      <c r="A38" s="22"/>
      <c r="B38" s="35"/>
      <c r="C38" s="1146" t="s">
        <v>526</v>
      </c>
      <c r="D38" s="1147"/>
      <c r="E38" s="1148"/>
      <c r="F38" s="36">
        <v>1.8</v>
      </c>
      <c r="G38" s="37">
        <v>1.1200000000000001</v>
      </c>
      <c r="H38" s="37">
        <v>2.33</v>
      </c>
      <c r="I38" s="37">
        <v>0.88</v>
      </c>
      <c r="J38" s="38">
        <v>0.85</v>
      </c>
      <c r="K38" s="22"/>
      <c r="L38" s="22"/>
      <c r="M38" s="22"/>
      <c r="N38" s="22"/>
      <c r="O38" s="22"/>
      <c r="P38" s="22"/>
    </row>
    <row r="39" spans="1:16" ht="39" customHeight="1">
      <c r="A39" s="22"/>
      <c r="B39" s="35"/>
      <c r="C39" s="1146" t="s">
        <v>527</v>
      </c>
      <c r="D39" s="1147"/>
      <c r="E39" s="1148"/>
      <c r="F39" s="36">
        <v>0.11</v>
      </c>
      <c r="G39" s="37">
        <v>0.15</v>
      </c>
      <c r="H39" s="37">
        <v>0.09</v>
      </c>
      <c r="I39" s="37">
        <v>0.22</v>
      </c>
      <c r="J39" s="38">
        <v>0.11</v>
      </c>
      <c r="K39" s="22"/>
      <c r="L39" s="22"/>
      <c r="M39" s="22"/>
      <c r="N39" s="22"/>
      <c r="O39" s="22"/>
      <c r="P39" s="22"/>
    </row>
    <row r="40" spans="1:16" ht="39" customHeight="1">
      <c r="A40" s="22"/>
      <c r="B40" s="35"/>
      <c r="C40" s="1146"/>
      <c r="D40" s="1147"/>
      <c r="E40" s="1148"/>
      <c r="F40" s="36"/>
      <c r="G40" s="37"/>
      <c r="H40" s="37"/>
      <c r="I40" s="37"/>
      <c r="J40" s="38"/>
      <c r="K40" s="22"/>
      <c r="L40" s="22"/>
      <c r="M40" s="22"/>
      <c r="N40" s="22"/>
      <c r="O40" s="22"/>
      <c r="P40" s="22"/>
    </row>
    <row r="41" spans="1:16" ht="39" customHeight="1">
      <c r="A41" s="22"/>
      <c r="B41" s="35"/>
      <c r="C41" s="1146"/>
      <c r="D41" s="1147"/>
      <c r="E41" s="1148"/>
      <c r="F41" s="36"/>
      <c r="G41" s="37"/>
      <c r="H41" s="37"/>
      <c r="I41" s="37"/>
      <c r="J41" s="38"/>
      <c r="K41" s="22"/>
      <c r="L41" s="22"/>
      <c r="M41" s="22"/>
      <c r="N41" s="22"/>
      <c r="O41" s="22"/>
      <c r="P41" s="22"/>
    </row>
    <row r="42" spans="1:16" ht="39" customHeight="1">
      <c r="A42" s="22"/>
      <c r="B42" s="39"/>
      <c r="C42" s="1146" t="s">
        <v>528</v>
      </c>
      <c r="D42" s="1147"/>
      <c r="E42" s="1148"/>
      <c r="F42" s="36" t="s">
        <v>475</v>
      </c>
      <c r="G42" s="37" t="s">
        <v>475</v>
      </c>
      <c r="H42" s="37" t="s">
        <v>475</v>
      </c>
      <c r="I42" s="37" t="s">
        <v>475</v>
      </c>
      <c r="J42" s="38" t="s">
        <v>475</v>
      </c>
      <c r="K42" s="22"/>
      <c r="L42" s="22"/>
      <c r="M42" s="22"/>
      <c r="N42" s="22"/>
      <c r="O42" s="22"/>
      <c r="P42" s="22"/>
    </row>
    <row r="43" spans="1:16" ht="39" customHeight="1" thickBot="1">
      <c r="A43" s="22"/>
      <c r="B43" s="40"/>
      <c r="C43" s="1149" t="s">
        <v>529</v>
      </c>
      <c r="D43" s="1150"/>
      <c r="E43" s="1151"/>
      <c r="F43" s="41" t="s">
        <v>475</v>
      </c>
      <c r="G43" s="42" t="s">
        <v>475</v>
      </c>
      <c r="H43" s="42" t="s">
        <v>475</v>
      </c>
      <c r="I43" s="42" t="s">
        <v>475</v>
      </c>
      <c r="J43" s="43" t="s">
        <v>475</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L37"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c r="A45" s="48"/>
      <c r="B45" s="1162" t="s">
        <v>10</v>
      </c>
      <c r="C45" s="1163"/>
      <c r="D45" s="58"/>
      <c r="E45" s="1168" t="s">
        <v>11</v>
      </c>
      <c r="F45" s="1168"/>
      <c r="G45" s="1168"/>
      <c r="H45" s="1168"/>
      <c r="I45" s="1168"/>
      <c r="J45" s="1169"/>
      <c r="K45" s="59">
        <v>1575</v>
      </c>
      <c r="L45" s="60">
        <v>1366</v>
      </c>
      <c r="M45" s="60">
        <v>1215</v>
      </c>
      <c r="N45" s="60">
        <v>1269</v>
      </c>
      <c r="O45" s="61">
        <v>1276</v>
      </c>
      <c r="P45" s="48"/>
      <c r="Q45" s="48"/>
      <c r="R45" s="48"/>
      <c r="S45" s="48"/>
      <c r="T45" s="48"/>
      <c r="U45" s="48"/>
    </row>
    <row r="46" spans="1:21" ht="30.75" customHeight="1">
      <c r="A46" s="48"/>
      <c r="B46" s="1164"/>
      <c r="C46" s="1165"/>
      <c r="D46" s="62"/>
      <c r="E46" s="1156" t="s">
        <v>12</v>
      </c>
      <c r="F46" s="1156"/>
      <c r="G46" s="1156"/>
      <c r="H46" s="1156"/>
      <c r="I46" s="1156"/>
      <c r="J46" s="1157"/>
      <c r="K46" s="63" t="s">
        <v>475</v>
      </c>
      <c r="L46" s="64" t="s">
        <v>475</v>
      </c>
      <c r="M46" s="64" t="s">
        <v>475</v>
      </c>
      <c r="N46" s="64" t="s">
        <v>475</v>
      </c>
      <c r="O46" s="65" t="s">
        <v>475</v>
      </c>
      <c r="P46" s="48"/>
      <c r="Q46" s="48"/>
      <c r="R46" s="48"/>
      <c r="S46" s="48"/>
      <c r="T46" s="48"/>
      <c r="U46" s="48"/>
    </row>
    <row r="47" spans="1:21" ht="30.75" customHeight="1">
      <c r="A47" s="48"/>
      <c r="B47" s="1164"/>
      <c r="C47" s="1165"/>
      <c r="D47" s="62"/>
      <c r="E47" s="1156" t="s">
        <v>13</v>
      </c>
      <c r="F47" s="1156"/>
      <c r="G47" s="1156"/>
      <c r="H47" s="1156"/>
      <c r="I47" s="1156"/>
      <c r="J47" s="1157"/>
      <c r="K47" s="63" t="s">
        <v>475</v>
      </c>
      <c r="L47" s="64" t="s">
        <v>475</v>
      </c>
      <c r="M47" s="64" t="s">
        <v>475</v>
      </c>
      <c r="N47" s="64" t="s">
        <v>475</v>
      </c>
      <c r="O47" s="65" t="s">
        <v>475</v>
      </c>
      <c r="P47" s="48"/>
      <c r="Q47" s="48"/>
      <c r="R47" s="48"/>
      <c r="S47" s="48"/>
      <c r="T47" s="48"/>
      <c r="U47" s="48"/>
    </row>
    <row r="48" spans="1:21" ht="30.75" customHeight="1">
      <c r="A48" s="48"/>
      <c r="B48" s="1164"/>
      <c r="C48" s="1165"/>
      <c r="D48" s="62"/>
      <c r="E48" s="1156" t="s">
        <v>14</v>
      </c>
      <c r="F48" s="1156"/>
      <c r="G48" s="1156"/>
      <c r="H48" s="1156"/>
      <c r="I48" s="1156"/>
      <c r="J48" s="1157"/>
      <c r="K48" s="63">
        <v>328</v>
      </c>
      <c r="L48" s="64">
        <v>299</v>
      </c>
      <c r="M48" s="64">
        <v>330</v>
      </c>
      <c r="N48" s="64">
        <v>344</v>
      </c>
      <c r="O48" s="65">
        <v>394</v>
      </c>
      <c r="P48" s="48"/>
      <c r="Q48" s="48"/>
      <c r="R48" s="48"/>
      <c r="S48" s="48"/>
      <c r="T48" s="48"/>
      <c r="U48" s="48"/>
    </row>
    <row r="49" spans="1:21" ht="30.75" customHeight="1">
      <c r="A49" s="48"/>
      <c r="B49" s="1164"/>
      <c r="C49" s="1165"/>
      <c r="D49" s="62"/>
      <c r="E49" s="1156" t="s">
        <v>15</v>
      </c>
      <c r="F49" s="1156"/>
      <c r="G49" s="1156"/>
      <c r="H49" s="1156"/>
      <c r="I49" s="1156"/>
      <c r="J49" s="1157"/>
      <c r="K49" s="63">
        <v>590</v>
      </c>
      <c r="L49" s="64">
        <v>522</v>
      </c>
      <c r="M49" s="64">
        <v>513</v>
      </c>
      <c r="N49" s="64">
        <v>477</v>
      </c>
      <c r="O49" s="65">
        <v>457</v>
      </c>
      <c r="P49" s="48"/>
      <c r="Q49" s="48"/>
      <c r="R49" s="48"/>
      <c r="S49" s="48"/>
      <c r="T49" s="48"/>
      <c r="U49" s="48"/>
    </row>
    <row r="50" spans="1:21" ht="30.75" customHeight="1">
      <c r="A50" s="48"/>
      <c r="B50" s="1164"/>
      <c r="C50" s="1165"/>
      <c r="D50" s="62"/>
      <c r="E50" s="1156" t="s">
        <v>16</v>
      </c>
      <c r="F50" s="1156"/>
      <c r="G50" s="1156"/>
      <c r="H50" s="1156"/>
      <c r="I50" s="1156"/>
      <c r="J50" s="1157"/>
      <c r="K50" s="63">
        <v>1</v>
      </c>
      <c r="L50" s="64">
        <v>1</v>
      </c>
      <c r="M50" s="64">
        <v>0</v>
      </c>
      <c r="N50" s="64">
        <v>0</v>
      </c>
      <c r="O50" s="65">
        <v>0</v>
      </c>
      <c r="P50" s="48"/>
      <c r="Q50" s="48"/>
      <c r="R50" s="48"/>
      <c r="S50" s="48"/>
      <c r="T50" s="48"/>
      <c r="U50" s="48"/>
    </row>
    <row r="51" spans="1:21" ht="30.75" customHeight="1">
      <c r="A51" s="48"/>
      <c r="B51" s="1166"/>
      <c r="C51" s="1167"/>
      <c r="D51" s="66"/>
      <c r="E51" s="1156" t="s">
        <v>17</v>
      </c>
      <c r="F51" s="1156"/>
      <c r="G51" s="1156"/>
      <c r="H51" s="1156"/>
      <c r="I51" s="1156"/>
      <c r="J51" s="1157"/>
      <c r="K51" s="63" t="s">
        <v>475</v>
      </c>
      <c r="L51" s="64" t="s">
        <v>475</v>
      </c>
      <c r="M51" s="64" t="s">
        <v>475</v>
      </c>
      <c r="N51" s="64" t="s">
        <v>475</v>
      </c>
      <c r="O51" s="65" t="s">
        <v>475</v>
      </c>
      <c r="P51" s="48"/>
      <c r="Q51" s="48"/>
      <c r="R51" s="48"/>
      <c r="S51" s="48"/>
      <c r="T51" s="48"/>
      <c r="U51" s="48"/>
    </row>
    <row r="52" spans="1:21" ht="30.75" customHeight="1">
      <c r="A52" s="48"/>
      <c r="B52" s="1154" t="s">
        <v>18</v>
      </c>
      <c r="C52" s="1155"/>
      <c r="D52" s="66"/>
      <c r="E52" s="1156" t="s">
        <v>19</v>
      </c>
      <c r="F52" s="1156"/>
      <c r="G52" s="1156"/>
      <c r="H52" s="1156"/>
      <c r="I52" s="1156"/>
      <c r="J52" s="1157"/>
      <c r="K52" s="63">
        <v>1704</v>
      </c>
      <c r="L52" s="64">
        <v>1655</v>
      </c>
      <c r="M52" s="64">
        <v>1597</v>
      </c>
      <c r="N52" s="64">
        <v>1569</v>
      </c>
      <c r="O52" s="65">
        <v>1496</v>
      </c>
      <c r="P52" s="48"/>
      <c r="Q52" s="48"/>
      <c r="R52" s="48"/>
      <c r="S52" s="48"/>
      <c r="T52" s="48"/>
      <c r="U52" s="48"/>
    </row>
    <row r="53" spans="1:21" ht="30.75" customHeight="1" thickBot="1">
      <c r="A53" s="48"/>
      <c r="B53" s="1158" t="s">
        <v>20</v>
      </c>
      <c r="C53" s="1159"/>
      <c r="D53" s="67"/>
      <c r="E53" s="1160" t="s">
        <v>21</v>
      </c>
      <c r="F53" s="1160"/>
      <c r="G53" s="1160"/>
      <c r="H53" s="1160"/>
      <c r="I53" s="1160"/>
      <c r="J53" s="1161"/>
      <c r="K53" s="68">
        <v>790</v>
      </c>
      <c r="L53" s="69">
        <v>533</v>
      </c>
      <c r="M53" s="69">
        <v>461</v>
      </c>
      <c r="N53" s="69">
        <v>521</v>
      </c>
      <c r="O53" s="70">
        <v>631</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H28"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514</v>
      </c>
      <c r="J40" s="79" t="s">
        <v>515</v>
      </c>
      <c r="K40" s="79" t="s">
        <v>516</v>
      </c>
      <c r="L40" s="79" t="s">
        <v>517</v>
      </c>
      <c r="M40" s="80" t="s">
        <v>518</v>
      </c>
    </row>
    <row r="41" spans="2:13" ht="27.75" customHeight="1">
      <c r="B41" s="1170" t="s">
        <v>23</v>
      </c>
      <c r="C41" s="1171"/>
      <c r="D41" s="81"/>
      <c r="E41" s="1176" t="s">
        <v>24</v>
      </c>
      <c r="F41" s="1176"/>
      <c r="G41" s="1176"/>
      <c r="H41" s="1177"/>
      <c r="I41" s="82">
        <v>10859</v>
      </c>
      <c r="J41" s="83">
        <v>10461</v>
      </c>
      <c r="K41" s="83">
        <v>10473</v>
      </c>
      <c r="L41" s="83">
        <v>10285</v>
      </c>
      <c r="M41" s="84">
        <v>10861</v>
      </c>
    </row>
    <row r="42" spans="2:13" ht="27.75" customHeight="1">
      <c r="B42" s="1172"/>
      <c r="C42" s="1173"/>
      <c r="D42" s="85"/>
      <c r="E42" s="1178" t="s">
        <v>25</v>
      </c>
      <c r="F42" s="1178"/>
      <c r="G42" s="1178"/>
      <c r="H42" s="1179"/>
      <c r="I42" s="86" t="s">
        <v>475</v>
      </c>
      <c r="J42" s="87" t="s">
        <v>475</v>
      </c>
      <c r="K42" s="87" t="s">
        <v>475</v>
      </c>
      <c r="L42" s="87" t="s">
        <v>475</v>
      </c>
      <c r="M42" s="88" t="s">
        <v>475</v>
      </c>
    </row>
    <row r="43" spans="2:13" ht="27.75" customHeight="1">
      <c r="B43" s="1172"/>
      <c r="C43" s="1173"/>
      <c r="D43" s="85"/>
      <c r="E43" s="1178" t="s">
        <v>26</v>
      </c>
      <c r="F43" s="1178"/>
      <c r="G43" s="1178"/>
      <c r="H43" s="1179"/>
      <c r="I43" s="86">
        <v>6601</v>
      </c>
      <c r="J43" s="87">
        <v>5975</v>
      </c>
      <c r="K43" s="87">
        <v>5764</v>
      </c>
      <c r="L43" s="87">
        <v>6031</v>
      </c>
      <c r="M43" s="88">
        <v>6387</v>
      </c>
    </row>
    <row r="44" spans="2:13" ht="27.75" customHeight="1">
      <c r="B44" s="1172"/>
      <c r="C44" s="1173"/>
      <c r="D44" s="85"/>
      <c r="E44" s="1178" t="s">
        <v>27</v>
      </c>
      <c r="F44" s="1178"/>
      <c r="G44" s="1178"/>
      <c r="H44" s="1179"/>
      <c r="I44" s="86">
        <v>6155</v>
      </c>
      <c r="J44" s="87">
        <v>5600</v>
      </c>
      <c r="K44" s="87">
        <v>5231</v>
      </c>
      <c r="L44" s="87">
        <v>5000</v>
      </c>
      <c r="M44" s="88">
        <v>5418</v>
      </c>
    </row>
    <row r="45" spans="2:13" ht="27.75" customHeight="1">
      <c r="B45" s="1172"/>
      <c r="C45" s="1173"/>
      <c r="D45" s="85"/>
      <c r="E45" s="1178" t="s">
        <v>28</v>
      </c>
      <c r="F45" s="1178"/>
      <c r="G45" s="1178"/>
      <c r="H45" s="1179"/>
      <c r="I45" s="86">
        <v>3693</v>
      </c>
      <c r="J45" s="87">
        <v>3645</v>
      </c>
      <c r="K45" s="87">
        <v>3502</v>
      </c>
      <c r="L45" s="87">
        <v>3243</v>
      </c>
      <c r="M45" s="88">
        <v>3011</v>
      </c>
    </row>
    <row r="46" spans="2:13" ht="27.75" customHeight="1">
      <c r="B46" s="1172"/>
      <c r="C46" s="1173"/>
      <c r="D46" s="85"/>
      <c r="E46" s="1178" t="s">
        <v>29</v>
      </c>
      <c r="F46" s="1178"/>
      <c r="G46" s="1178"/>
      <c r="H46" s="1179"/>
      <c r="I46" s="86">
        <v>7</v>
      </c>
      <c r="J46" s="87">
        <v>2</v>
      </c>
      <c r="K46" s="87">
        <v>3</v>
      </c>
      <c r="L46" s="87">
        <v>3</v>
      </c>
      <c r="M46" s="88">
        <v>3</v>
      </c>
    </row>
    <row r="47" spans="2:13" ht="27.75" customHeight="1">
      <c r="B47" s="1172"/>
      <c r="C47" s="1173"/>
      <c r="D47" s="85"/>
      <c r="E47" s="1178" t="s">
        <v>30</v>
      </c>
      <c r="F47" s="1178"/>
      <c r="G47" s="1178"/>
      <c r="H47" s="1179"/>
      <c r="I47" s="86" t="s">
        <v>475</v>
      </c>
      <c r="J47" s="87" t="s">
        <v>475</v>
      </c>
      <c r="K47" s="87" t="s">
        <v>475</v>
      </c>
      <c r="L47" s="87" t="s">
        <v>475</v>
      </c>
      <c r="M47" s="88" t="s">
        <v>475</v>
      </c>
    </row>
    <row r="48" spans="2:13" ht="27.75" customHeight="1">
      <c r="B48" s="1174"/>
      <c r="C48" s="1175"/>
      <c r="D48" s="85"/>
      <c r="E48" s="1178" t="s">
        <v>31</v>
      </c>
      <c r="F48" s="1178"/>
      <c r="G48" s="1178"/>
      <c r="H48" s="1179"/>
      <c r="I48" s="86" t="s">
        <v>475</v>
      </c>
      <c r="J48" s="87" t="s">
        <v>475</v>
      </c>
      <c r="K48" s="87" t="s">
        <v>475</v>
      </c>
      <c r="L48" s="87" t="s">
        <v>475</v>
      </c>
      <c r="M48" s="88" t="s">
        <v>475</v>
      </c>
    </row>
    <row r="49" spans="2:13" ht="27.75" customHeight="1">
      <c r="B49" s="1180" t="s">
        <v>32</v>
      </c>
      <c r="C49" s="1181"/>
      <c r="D49" s="89"/>
      <c r="E49" s="1178" t="s">
        <v>33</v>
      </c>
      <c r="F49" s="1178"/>
      <c r="G49" s="1178"/>
      <c r="H49" s="1179"/>
      <c r="I49" s="86">
        <v>7269</v>
      </c>
      <c r="J49" s="87">
        <v>8138</v>
      </c>
      <c r="K49" s="87">
        <v>9051</v>
      </c>
      <c r="L49" s="87">
        <v>9250</v>
      </c>
      <c r="M49" s="88">
        <v>8649</v>
      </c>
    </row>
    <row r="50" spans="2:13" ht="27.75" customHeight="1">
      <c r="B50" s="1172"/>
      <c r="C50" s="1173"/>
      <c r="D50" s="85"/>
      <c r="E50" s="1178" t="s">
        <v>34</v>
      </c>
      <c r="F50" s="1178"/>
      <c r="G50" s="1178"/>
      <c r="H50" s="1179"/>
      <c r="I50" s="86">
        <v>1757</v>
      </c>
      <c r="J50" s="87">
        <v>1721</v>
      </c>
      <c r="K50" s="87">
        <v>1629</v>
      </c>
      <c r="L50" s="87">
        <v>1486</v>
      </c>
      <c r="M50" s="88">
        <v>1256</v>
      </c>
    </row>
    <row r="51" spans="2:13" ht="27.75" customHeight="1">
      <c r="B51" s="1174"/>
      <c r="C51" s="1175"/>
      <c r="D51" s="85"/>
      <c r="E51" s="1178" t="s">
        <v>35</v>
      </c>
      <c r="F51" s="1178"/>
      <c r="G51" s="1178"/>
      <c r="H51" s="1179"/>
      <c r="I51" s="86">
        <v>17685</v>
      </c>
      <c r="J51" s="87">
        <v>17111</v>
      </c>
      <c r="K51" s="87">
        <v>17285</v>
      </c>
      <c r="L51" s="87">
        <v>17990</v>
      </c>
      <c r="M51" s="88">
        <v>16502</v>
      </c>
    </row>
    <row r="52" spans="2:13" ht="27.75" customHeight="1" thickBot="1">
      <c r="B52" s="1182" t="s">
        <v>36</v>
      </c>
      <c r="C52" s="1183"/>
      <c r="D52" s="90"/>
      <c r="E52" s="1184" t="s">
        <v>37</v>
      </c>
      <c r="F52" s="1184"/>
      <c r="G52" s="1184"/>
      <c r="H52" s="1185"/>
      <c r="I52" s="91">
        <v>603</v>
      </c>
      <c r="J52" s="92">
        <v>-1286</v>
      </c>
      <c r="K52" s="92">
        <v>-2991</v>
      </c>
      <c r="L52" s="92">
        <v>-4164</v>
      </c>
      <c r="M52" s="93">
        <v>-727</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513</v>
      </c>
      <c r="G2" s="111"/>
      <c r="H2" s="112"/>
    </row>
    <row r="3" spans="1:8">
      <c r="A3" s="108" t="s">
        <v>506</v>
      </c>
      <c r="B3" s="113"/>
      <c r="C3" s="114"/>
      <c r="D3" s="115">
        <v>26815</v>
      </c>
      <c r="E3" s="116"/>
      <c r="F3" s="117">
        <v>67201</v>
      </c>
      <c r="G3" s="118"/>
      <c r="H3" s="119"/>
    </row>
    <row r="4" spans="1:8">
      <c r="A4" s="120"/>
      <c r="B4" s="121"/>
      <c r="C4" s="122"/>
      <c r="D4" s="123">
        <v>13320</v>
      </c>
      <c r="E4" s="124"/>
      <c r="F4" s="125">
        <v>35210</v>
      </c>
      <c r="G4" s="126"/>
      <c r="H4" s="127"/>
    </row>
    <row r="5" spans="1:8">
      <c r="A5" s="108" t="s">
        <v>508</v>
      </c>
      <c r="B5" s="113"/>
      <c r="C5" s="114"/>
      <c r="D5" s="115">
        <v>25872</v>
      </c>
      <c r="E5" s="116"/>
      <c r="F5" s="117">
        <v>75709</v>
      </c>
      <c r="G5" s="118"/>
      <c r="H5" s="119"/>
    </row>
    <row r="6" spans="1:8">
      <c r="A6" s="120"/>
      <c r="B6" s="121"/>
      <c r="C6" s="122"/>
      <c r="D6" s="123">
        <v>6125</v>
      </c>
      <c r="E6" s="124"/>
      <c r="F6" s="125">
        <v>35212</v>
      </c>
      <c r="G6" s="126"/>
      <c r="H6" s="127"/>
    </row>
    <row r="7" spans="1:8">
      <c r="A7" s="108" t="s">
        <v>509</v>
      </c>
      <c r="B7" s="113"/>
      <c r="C7" s="114"/>
      <c r="D7" s="115">
        <v>40542</v>
      </c>
      <c r="E7" s="116"/>
      <c r="F7" s="117">
        <v>90961</v>
      </c>
      <c r="G7" s="118"/>
      <c r="H7" s="119"/>
    </row>
    <row r="8" spans="1:8">
      <c r="A8" s="120"/>
      <c r="B8" s="121"/>
      <c r="C8" s="122"/>
      <c r="D8" s="123">
        <v>13657</v>
      </c>
      <c r="E8" s="124"/>
      <c r="F8" s="125">
        <v>37720</v>
      </c>
      <c r="G8" s="126"/>
      <c r="H8" s="127"/>
    </row>
    <row r="9" spans="1:8">
      <c r="A9" s="108" t="s">
        <v>510</v>
      </c>
      <c r="B9" s="113"/>
      <c r="C9" s="114"/>
      <c r="D9" s="115">
        <v>52888</v>
      </c>
      <c r="E9" s="116"/>
      <c r="F9" s="117">
        <v>106614</v>
      </c>
      <c r="G9" s="118"/>
      <c r="H9" s="119"/>
    </row>
    <row r="10" spans="1:8">
      <c r="A10" s="120"/>
      <c r="B10" s="121"/>
      <c r="C10" s="122"/>
      <c r="D10" s="123">
        <v>25223</v>
      </c>
      <c r="E10" s="124"/>
      <c r="F10" s="125">
        <v>45545</v>
      </c>
      <c r="G10" s="126"/>
      <c r="H10" s="127"/>
    </row>
    <row r="11" spans="1:8">
      <c r="A11" s="108" t="s">
        <v>511</v>
      </c>
      <c r="B11" s="113"/>
      <c r="C11" s="114"/>
      <c r="D11" s="115">
        <v>75759</v>
      </c>
      <c r="E11" s="116"/>
      <c r="F11" s="117">
        <v>81768</v>
      </c>
      <c r="G11" s="118"/>
      <c r="H11" s="119"/>
    </row>
    <row r="12" spans="1:8">
      <c r="A12" s="120"/>
      <c r="B12" s="121"/>
      <c r="C12" s="128"/>
      <c r="D12" s="123">
        <v>41494</v>
      </c>
      <c r="E12" s="124"/>
      <c r="F12" s="125">
        <v>37917</v>
      </c>
      <c r="G12" s="126"/>
      <c r="H12" s="127"/>
    </row>
    <row r="13" spans="1:8">
      <c r="A13" s="108"/>
      <c r="B13" s="113"/>
      <c r="C13" s="129"/>
      <c r="D13" s="130">
        <v>44375</v>
      </c>
      <c r="E13" s="131"/>
      <c r="F13" s="132">
        <v>84451</v>
      </c>
      <c r="G13" s="133"/>
      <c r="H13" s="119"/>
    </row>
    <row r="14" spans="1:8">
      <c r="A14" s="120"/>
      <c r="B14" s="121"/>
      <c r="C14" s="122"/>
      <c r="D14" s="123">
        <v>19964</v>
      </c>
      <c r="E14" s="124"/>
      <c r="F14" s="125">
        <v>38321</v>
      </c>
      <c r="G14" s="126"/>
      <c r="H14" s="127"/>
    </row>
    <row r="17" spans="1:11">
      <c r="A17" s="104" t="s">
        <v>40</v>
      </c>
    </row>
    <row r="18" spans="1:11">
      <c r="A18" s="134"/>
      <c r="B18" s="134" t="str">
        <f>'実質収支比率等に係る経年分析(290306修正)'!F$46</f>
        <v>H23</v>
      </c>
      <c r="C18" s="134" t="str">
        <f>'実質収支比率等に係る経年分析(290306修正)'!G$46</f>
        <v>H24</v>
      </c>
      <c r="D18" s="134" t="str">
        <f>'実質収支比率等に係る経年分析(290306修正)'!H$46</f>
        <v>H25</v>
      </c>
      <c r="E18" s="134" t="str">
        <f>'実質収支比率等に係る経年分析(290306修正)'!I$46</f>
        <v>H26</v>
      </c>
      <c r="F18" s="134" t="str">
        <f>'実質収支比率等に係る経年分析(290306修正)'!J$46</f>
        <v>H27</v>
      </c>
    </row>
    <row r="19" spans="1:11">
      <c r="A19" s="134" t="s">
        <v>41</v>
      </c>
      <c r="B19" s="134">
        <f>ROUND(VALUE(SUBSTITUTE('実質収支比率等に係る経年分析(290306修正)'!F$48,"▲","-")),2)</f>
        <v>7.88</v>
      </c>
      <c r="C19" s="134">
        <f>ROUND(VALUE(SUBSTITUTE('実質収支比率等に係る経年分析(290306修正)'!G$48,"▲","-")),2)</f>
        <v>8.4600000000000009</v>
      </c>
      <c r="D19" s="134">
        <f>ROUND(VALUE(SUBSTITUTE('実質収支比率等に係る経年分析(290306修正)'!H$48,"▲","-")),2)</f>
        <v>6.91</v>
      </c>
      <c r="E19" s="134">
        <f>ROUND(VALUE(SUBSTITUTE('実質収支比率等に係る経年分析(290306修正)'!I$48,"▲","-")),2)</f>
        <v>5.01</v>
      </c>
      <c r="F19" s="134">
        <f>ROUND(VALUE(SUBSTITUTE('実質収支比率等に係る経年分析(290306修正)'!J$48,"▲","-")),2)</f>
        <v>4.38</v>
      </c>
    </row>
    <row r="20" spans="1:11">
      <c r="A20" s="134" t="s">
        <v>42</v>
      </c>
      <c r="B20" s="134">
        <f>ROUND(VALUE(SUBSTITUTE('実質収支比率等に係る経年分析(290306修正)'!F$47,"▲","-")),2)</f>
        <v>16.829999999999998</v>
      </c>
      <c r="C20" s="134">
        <f>ROUND(VALUE(SUBSTITUTE('実質収支比率等に係る経年分析(290306修正)'!G$47,"▲","-")),2)</f>
        <v>24.09</v>
      </c>
      <c r="D20" s="134">
        <f>ROUND(VALUE(SUBSTITUTE('実質収支比率等に係る経年分析(290306修正)'!H$47,"▲","-")),2)</f>
        <v>29.52</v>
      </c>
      <c r="E20" s="134">
        <f>ROUND(VALUE(SUBSTITUTE('実質収支比率等に係る経年分析(290306修正)'!I$47,"▲","-")),2)</f>
        <v>29.52</v>
      </c>
      <c r="F20" s="134">
        <f>ROUND(VALUE(SUBSTITUTE('実質収支比率等に係る経年分析(290306修正)'!J$47,"▲","-")),2)</f>
        <v>29.26</v>
      </c>
    </row>
    <row r="21" spans="1:11">
      <c r="A21" s="134" t="s">
        <v>43</v>
      </c>
      <c r="B21" s="134">
        <f>IF(ISNUMBER(VALUE(SUBSTITUTE('実質収支比率等に係る経年分析(290306修正)'!F$49,"▲","-"))),ROUND(VALUE(SUBSTITUTE('実質収支比率等に係る経年分析(290306修正)'!F$49,"▲","-")),2),NA())</f>
        <v>-2.2200000000000002</v>
      </c>
      <c r="C21" s="134">
        <f>IF(ISNUMBER(VALUE(SUBSTITUTE('実質収支比率等に係る経年分析(290306修正)'!G$49,"▲","-"))),ROUND(VALUE(SUBSTITUTE('実質収支比率等に係る経年分析(290306修正)'!G$49,"▲","-")),2),NA())</f>
        <v>3.48</v>
      </c>
      <c r="D21" s="134">
        <f>IF(ISNUMBER(VALUE(SUBSTITUTE('実質収支比率等に係る経年分析(290306修正)'!H$49,"▲","-"))),ROUND(VALUE(SUBSTITUTE('実質収支比率等に係る経年分析(290306修正)'!H$49,"▲","-")),2),NA())</f>
        <v>-0.37</v>
      </c>
      <c r="E21" s="134">
        <f>IF(ISNUMBER(VALUE(SUBSTITUTE('実質収支比率等に係る経年分析(290306修正)'!I$49,"▲","-"))),ROUND(VALUE(SUBSTITUTE('実質収支比率等に係る経年分析(290306修正)'!I$49,"▲","-")),2),NA())</f>
        <v>-5.83</v>
      </c>
      <c r="F21" s="134">
        <f>IF(ISNUMBER(VALUE(SUBSTITUTE('実質収支比率等に係る経年分析(290306修正)'!J$49,"▲","-"))),ROUND(VALUE(SUBSTITUTE('実質収支比率等に係る経年分析(290306修正)'!J$49,"▲","-")),2),NA())</f>
        <v>3.35</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0.09</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0.22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0.11</v>
      </c>
    </row>
    <row r="32" spans="1:11">
      <c r="A32" s="135" t="str">
        <f>IF(連結実質赤字比率に係る赤字・黒字の構成分析!C$38="",NA(),連結実質赤字比率に係る赤字・黒字の構成分析!C$38)</f>
        <v>白石市下水道事業会計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1.8</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1.1200000000000001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2.33</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0.88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0.85</v>
      </c>
    </row>
    <row r="33" spans="1:16">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1.99</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0.79</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0.87</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1.47</v>
      </c>
    </row>
    <row r="34" spans="1:16">
      <c r="A34" s="135" t="str">
        <f>IF(連結実質赤字比率に係る赤字・黒字の構成分析!C$36="",NA(),連結実質赤字比率に係る赤字・黒字の構成分析!C$36)</f>
        <v>国民健康保険特別会計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2.9</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3.91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3.58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2.6</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3.92</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7.87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8.4600000000000009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6.91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5</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4.37</v>
      </c>
    </row>
    <row r="36" spans="1:16">
      <c r="A36" s="135" t="str">
        <f>IF(連結実質赤字比率に係る赤字・黒字の構成分析!C$34="",NA(),連結実質赤字比率に係る赤字・黒字の構成分析!C$34)</f>
        <v>白石市水道事業会計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6.24</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6.61</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7.08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7.82</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9.07</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1704</v>
      </c>
      <c r="E42" s="136"/>
      <c r="F42" s="136"/>
      <c r="G42" s="136">
        <f>'実質公債費比率（分子）の構造'!L$52</f>
        <v>1655</v>
      </c>
      <c r="H42" s="136"/>
      <c r="I42" s="136"/>
      <c r="J42" s="136">
        <f>'実質公債費比率（分子）の構造'!M$52</f>
        <v>1597</v>
      </c>
      <c r="K42" s="136"/>
      <c r="L42" s="136"/>
      <c r="M42" s="136">
        <f>'実質公債費比率（分子）の構造'!N$52</f>
        <v>1569</v>
      </c>
      <c r="N42" s="136"/>
      <c r="O42" s="136"/>
      <c r="P42" s="136">
        <f>'実質公債費比率（分子）の構造'!O$52</f>
        <v>1496</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1</v>
      </c>
      <c r="C44" s="136"/>
      <c r="D44" s="136"/>
      <c r="E44" s="136">
        <f>'実質公債費比率（分子）の構造'!L$50</f>
        <v>1</v>
      </c>
      <c r="F44" s="136"/>
      <c r="G44" s="136"/>
      <c r="H44" s="136">
        <f>'実質公債費比率（分子）の構造'!M$50</f>
        <v>0</v>
      </c>
      <c r="I44" s="136"/>
      <c r="J44" s="136"/>
      <c r="K44" s="136">
        <f>'実質公債費比率（分子）の構造'!N$50</f>
        <v>0</v>
      </c>
      <c r="L44" s="136"/>
      <c r="M44" s="136"/>
      <c r="N44" s="136">
        <f>'実質公債費比率（分子）の構造'!O$50</f>
        <v>0</v>
      </c>
      <c r="O44" s="136"/>
      <c r="P44" s="136"/>
    </row>
    <row r="45" spans="1:16">
      <c r="A45" s="136" t="s">
        <v>53</v>
      </c>
      <c r="B45" s="136">
        <f>'実質公債費比率（分子）の構造'!K$49</f>
        <v>590</v>
      </c>
      <c r="C45" s="136"/>
      <c r="D45" s="136"/>
      <c r="E45" s="136">
        <f>'実質公債費比率（分子）の構造'!L$49</f>
        <v>522</v>
      </c>
      <c r="F45" s="136"/>
      <c r="G45" s="136"/>
      <c r="H45" s="136">
        <f>'実質公債費比率（分子）の構造'!M$49</f>
        <v>513</v>
      </c>
      <c r="I45" s="136"/>
      <c r="J45" s="136"/>
      <c r="K45" s="136">
        <f>'実質公債費比率（分子）の構造'!N$49</f>
        <v>477</v>
      </c>
      <c r="L45" s="136"/>
      <c r="M45" s="136"/>
      <c r="N45" s="136">
        <f>'実質公債費比率（分子）の構造'!O$49</f>
        <v>457</v>
      </c>
      <c r="O45" s="136"/>
      <c r="P45" s="136"/>
    </row>
    <row r="46" spans="1:16">
      <c r="A46" s="136" t="s">
        <v>54</v>
      </c>
      <c r="B46" s="136">
        <f>'実質公債費比率（分子）の構造'!K$48</f>
        <v>328</v>
      </c>
      <c r="C46" s="136"/>
      <c r="D46" s="136"/>
      <c r="E46" s="136">
        <f>'実質公債費比率（分子）の構造'!L$48</f>
        <v>299</v>
      </c>
      <c r="F46" s="136"/>
      <c r="G46" s="136"/>
      <c r="H46" s="136">
        <f>'実質公債費比率（分子）の構造'!M$48</f>
        <v>330</v>
      </c>
      <c r="I46" s="136"/>
      <c r="J46" s="136"/>
      <c r="K46" s="136">
        <f>'実質公債費比率（分子）の構造'!N$48</f>
        <v>344</v>
      </c>
      <c r="L46" s="136"/>
      <c r="M46" s="136"/>
      <c r="N46" s="136">
        <f>'実質公債費比率（分子）の構造'!O$48</f>
        <v>394</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1575</v>
      </c>
      <c r="C49" s="136"/>
      <c r="D49" s="136"/>
      <c r="E49" s="136">
        <f>'実質公債費比率（分子）の構造'!L$45</f>
        <v>1366</v>
      </c>
      <c r="F49" s="136"/>
      <c r="G49" s="136"/>
      <c r="H49" s="136">
        <f>'実質公債費比率（分子）の構造'!M$45</f>
        <v>1215</v>
      </c>
      <c r="I49" s="136"/>
      <c r="J49" s="136"/>
      <c r="K49" s="136">
        <f>'実質公債費比率（分子）の構造'!N$45</f>
        <v>1269</v>
      </c>
      <c r="L49" s="136"/>
      <c r="M49" s="136"/>
      <c r="N49" s="136">
        <f>'実質公債費比率（分子）の構造'!O$45</f>
        <v>1276</v>
      </c>
      <c r="O49" s="136"/>
      <c r="P49" s="136"/>
    </row>
    <row r="50" spans="1:16">
      <c r="A50" s="136" t="s">
        <v>58</v>
      </c>
      <c r="B50" s="136" t="e">
        <f>NA()</f>
        <v>#N/A</v>
      </c>
      <c r="C50" s="136">
        <f>IF(ISNUMBER('実質公債費比率（分子）の構造'!K$53),'実質公債費比率（分子）の構造'!K$53,NA())</f>
        <v>790</v>
      </c>
      <c r="D50" s="136" t="e">
        <f>NA()</f>
        <v>#N/A</v>
      </c>
      <c r="E50" s="136" t="e">
        <f>NA()</f>
        <v>#N/A</v>
      </c>
      <c r="F50" s="136">
        <f>IF(ISNUMBER('実質公債費比率（分子）の構造'!L$53),'実質公債費比率（分子）の構造'!L$53,NA())</f>
        <v>533</v>
      </c>
      <c r="G50" s="136" t="e">
        <f>NA()</f>
        <v>#N/A</v>
      </c>
      <c r="H50" s="136" t="e">
        <f>NA()</f>
        <v>#N/A</v>
      </c>
      <c r="I50" s="136">
        <f>IF(ISNUMBER('実質公債費比率（分子）の構造'!M$53),'実質公債費比率（分子）の構造'!M$53,NA())</f>
        <v>461</v>
      </c>
      <c r="J50" s="136" t="e">
        <f>NA()</f>
        <v>#N/A</v>
      </c>
      <c r="K50" s="136" t="e">
        <f>NA()</f>
        <v>#N/A</v>
      </c>
      <c r="L50" s="136">
        <f>IF(ISNUMBER('実質公債費比率（分子）の構造'!N$53),'実質公債費比率（分子）の構造'!N$53,NA())</f>
        <v>521</v>
      </c>
      <c r="M50" s="136" t="e">
        <f>NA()</f>
        <v>#N/A</v>
      </c>
      <c r="N50" s="136" t="e">
        <f>NA()</f>
        <v>#N/A</v>
      </c>
      <c r="O50" s="136">
        <f>IF(ISNUMBER('実質公債費比率（分子）の構造'!O$53),'実質公債費比率（分子）の構造'!O$53,NA())</f>
        <v>631</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17685</v>
      </c>
      <c r="E56" s="135"/>
      <c r="F56" s="135"/>
      <c r="G56" s="135">
        <f>'将来負担比率（分子）の構造'!J$51</f>
        <v>17111</v>
      </c>
      <c r="H56" s="135"/>
      <c r="I56" s="135"/>
      <c r="J56" s="135">
        <f>'将来負担比率（分子）の構造'!K$51</f>
        <v>17285</v>
      </c>
      <c r="K56" s="135"/>
      <c r="L56" s="135"/>
      <c r="M56" s="135">
        <f>'将来負担比率（分子）の構造'!L$51</f>
        <v>17990</v>
      </c>
      <c r="N56" s="135"/>
      <c r="O56" s="135"/>
      <c r="P56" s="135">
        <f>'将来負担比率（分子）の構造'!M$51</f>
        <v>16502</v>
      </c>
    </row>
    <row r="57" spans="1:16">
      <c r="A57" s="135" t="s">
        <v>34</v>
      </c>
      <c r="B57" s="135"/>
      <c r="C57" s="135"/>
      <c r="D57" s="135">
        <f>'将来負担比率（分子）の構造'!I$50</f>
        <v>1757</v>
      </c>
      <c r="E57" s="135"/>
      <c r="F57" s="135"/>
      <c r="G57" s="135">
        <f>'将来負担比率（分子）の構造'!J$50</f>
        <v>1721</v>
      </c>
      <c r="H57" s="135"/>
      <c r="I57" s="135"/>
      <c r="J57" s="135">
        <f>'将来負担比率（分子）の構造'!K$50</f>
        <v>1629</v>
      </c>
      <c r="K57" s="135"/>
      <c r="L57" s="135"/>
      <c r="M57" s="135">
        <f>'将来負担比率（分子）の構造'!L$50</f>
        <v>1486</v>
      </c>
      <c r="N57" s="135"/>
      <c r="O57" s="135"/>
      <c r="P57" s="135">
        <f>'将来負担比率（分子）の構造'!M$50</f>
        <v>1256</v>
      </c>
    </row>
    <row r="58" spans="1:16">
      <c r="A58" s="135" t="s">
        <v>33</v>
      </c>
      <c r="B58" s="135"/>
      <c r="C58" s="135"/>
      <c r="D58" s="135">
        <f>'将来負担比率（分子）の構造'!I$49</f>
        <v>7269</v>
      </c>
      <c r="E58" s="135"/>
      <c r="F58" s="135"/>
      <c r="G58" s="135">
        <f>'将来負担比率（分子）の構造'!J$49</f>
        <v>8138</v>
      </c>
      <c r="H58" s="135"/>
      <c r="I58" s="135"/>
      <c r="J58" s="135">
        <f>'将来負担比率（分子）の構造'!K$49</f>
        <v>9051</v>
      </c>
      <c r="K58" s="135"/>
      <c r="L58" s="135"/>
      <c r="M58" s="135">
        <f>'将来負担比率（分子）の構造'!L$49</f>
        <v>9250</v>
      </c>
      <c r="N58" s="135"/>
      <c r="O58" s="135"/>
      <c r="P58" s="135">
        <f>'将来負担比率（分子）の構造'!M$49</f>
        <v>8649</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7</v>
      </c>
      <c r="C61" s="135"/>
      <c r="D61" s="135"/>
      <c r="E61" s="135">
        <f>'将来負担比率（分子）の構造'!J$46</f>
        <v>2</v>
      </c>
      <c r="F61" s="135"/>
      <c r="G61" s="135"/>
      <c r="H61" s="135">
        <f>'将来負担比率（分子）の構造'!K$46</f>
        <v>3</v>
      </c>
      <c r="I61" s="135"/>
      <c r="J61" s="135"/>
      <c r="K61" s="135">
        <f>'将来負担比率（分子）の構造'!L$46</f>
        <v>3</v>
      </c>
      <c r="L61" s="135"/>
      <c r="M61" s="135"/>
      <c r="N61" s="135">
        <f>'将来負担比率（分子）の構造'!M$46</f>
        <v>3</v>
      </c>
      <c r="O61" s="135"/>
      <c r="P61" s="135"/>
    </row>
    <row r="62" spans="1:16">
      <c r="A62" s="135" t="s">
        <v>28</v>
      </c>
      <c r="B62" s="135">
        <f>'将来負担比率（分子）の構造'!I$45</f>
        <v>3693</v>
      </c>
      <c r="C62" s="135"/>
      <c r="D62" s="135"/>
      <c r="E62" s="135">
        <f>'将来負担比率（分子）の構造'!J$45</f>
        <v>3645</v>
      </c>
      <c r="F62" s="135"/>
      <c r="G62" s="135"/>
      <c r="H62" s="135">
        <f>'将来負担比率（分子）の構造'!K$45</f>
        <v>3502</v>
      </c>
      <c r="I62" s="135"/>
      <c r="J62" s="135"/>
      <c r="K62" s="135">
        <f>'将来負担比率（分子）の構造'!L$45</f>
        <v>3243</v>
      </c>
      <c r="L62" s="135"/>
      <c r="M62" s="135"/>
      <c r="N62" s="135">
        <f>'将来負担比率（分子）の構造'!M$45</f>
        <v>3011</v>
      </c>
      <c r="O62" s="135"/>
      <c r="P62" s="135"/>
    </row>
    <row r="63" spans="1:16">
      <c r="A63" s="135" t="s">
        <v>27</v>
      </c>
      <c r="B63" s="135">
        <f>'将来負担比率（分子）の構造'!I$44</f>
        <v>6155</v>
      </c>
      <c r="C63" s="135"/>
      <c r="D63" s="135"/>
      <c r="E63" s="135">
        <f>'将来負担比率（分子）の構造'!J$44</f>
        <v>5600</v>
      </c>
      <c r="F63" s="135"/>
      <c r="G63" s="135"/>
      <c r="H63" s="135">
        <f>'将来負担比率（分子）の構造'!K$44</f>
        <v>5231</v>
      </c>
      <c r="I63" s="135"/>
      <c r="J63" s="135"/>
      <c r="K63" s="135">
        <f>'将来負担比率（分子）の構造'!L$44</f>
        <v>5000</v>
      </c>
      <c r="L63" s="135"/>
      <c r="M63" s="135"/>
      <c r="N63" s="135">
        <f>'将来負担比率（分子）の構造'!M$44</f>
        <v>5418</v>
      </c>
      <c r="O63" s="135"/>
      <c r="P63" s="135"/>
    </row>
    <row r="64" spans="1:16">
      <c r="A64" s="135" t="s">
        <v>26</v>
      </c>
      <c r="B64" s="135">
        <f>'将来負担比率（分子）の構造'!I$43</f>
        <v>6601</v>
      </c>
      <c r="C64" s="135"/>
      <c r="D64" s="135"/>
      <c r="E64" s="135">
        <f>'将来負担比率（分子）の構造'!J$43</f>
        <v>5975</v>
      </c>
      <c r="F64" s="135"/>
      <c r="G64" s="135"/>
      <c r="H64" s="135">
        <f>'将来負担比率（分子）の構造'!K$43</f>
        <v>5764</v>
      </c>
      <c r="I64" s="135"/>
      <c r="J64" s="135"/>
      <c r="K64" s="135">
        <f>'将来負担比率（分子）の構造'!L$43</f>
        <v>6031</v>
      </c>
      <c r="L64" s="135"/>
      <c r="M64" s="135"/>
      <c r="N64" s="135">
        <f>'将来負担比率（分子）の構造'!M$43</f>
        <v>6387</v>
      </c>
      <c r="O64" s="135"/>
      <c r="P64" s="135"/>
    </row>
    <row r="65" spans="1:16">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24</v>
      </c>
      <c r="B66" s="135">
        <f>'将来負担比率（分子）の構造'!I$41</f>
        <v>10859</v>
      </c>
      <c r="C66" s="135"/>
      <c r="D66" s="135"/>
      <c r="E66" s="135">
        <f>'将来負担比率（分子）の構造'!J$41</f>
        <v>10461</v>
      </c>
      <c r="F66" s="135"/>
      <c r="G66" s="135"/>
      <c r="H66" s="135">
        <f>'将来負担比率（分子）の構造'!K$41</f>
        <v>10473</v>
      </c>
      <c r="I66" s="135"/>
      <c r="J66" s="135"/>
      <c r="K66" s="135">
        <f>'将来負担比率（分子）の構造'!L$41</f>
        <v>10285</v>
      </c>
      <c r="L66" s="135"/>
      <c r="M66" s="135"/>
      <c r="N66" s="135">
        <f>'将来負担比率（分子）の構造'!M$41</f>
        <v>10861</v>
      </c>
      <c r="O66" s="135"/>
      <c r="P66" s="135"/>
    </row>
    <row r="67" spans="1:16">
      <c r="A67" s="135" t="s">
        <v>62</v>
      </c>
      <c r="B67" s="135" t="e">
        <f>NA()</f>
        <v>#N/A</v>
      </c>
      <c r="C67" s="135">
        <f>IF(ISNUMBER('将来負担比率（分子）の構造'!I$52), IF('将来負担比率（分子）の構造'!I$52 &lt; 0, 0, '将来負担比率（分子）の構造'!I$52), NA())</f>
        <v>603</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189</v>
      </c>
      <c r="DI1" s="570"/>
      <c r="DJ1" s="570"/>
      <c r="DK1" s="570"/>
      <c r="DL1" s="570"/>
      <c r="DM1" s="570"/>
      <c r="DN1" s="571"/>
      <c r="DP1" s="569" t="s">
        <v>190</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191</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192</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193</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194</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195</v>
      </c>
      <c r="S4" s="573"/>
      <c r="T4" s="573"/>
      <c r="U4" s="573"/>
      <c r="V4" s="573"/>
      <c r="W4" s="573"/>
      <c r="X4" s="573"/>
      <c r="Y4" s="574"/>
      <c r="Z4" s="572" t="s">
        <v>196</v>
      </c>
      <c r="AA4" s="573"/>
      <c r="AB4" s="573"/>
      <c r="AC4" s="574"/>
      <c r="AD4" s="572" t="s">
        <v>197</v>
      </c>
      <c r="AE4" s="573"/>
      <c r="AF4" s="573"/>
      <c r="AG4" s="573"/>
      <c r="AH4" s="573"/>
      <c r="AI4" s="573"/>
      <c r="AJ4" s="573"/>
      <c r="AK4" s="574"/>
      <c r="AL4" s="572" t="s">
        <v>196</v>
      </c>
      <c r="AM4" s="573"/>
      <c r="AN4" s="573"/>
      <c r="AO4" s="574"/>
      <c r="AP4" s="578" t="s">
        <v>198</v>
      </c>
      <c r="AQ4" s="578"/>
      <c r="AR4" s="578"/>
      <c r="AS4" s="578"/>
      <c r="AT4" s="578"/>
      <c r="AU4" s="578"/>
      <c r="AV4" s="578"/>
      <c r="AW4" s="578"/>
      <c r="AX4" s="578"/>
      <c r="AY4" s="578"/>
      <c r="AZ4" s="578"/>
      <c r="BA4" s="578"/>
      <c r="BB4" s="578"/>
      <c r="BC4" s="578"/>
      <c r="BD4" s="578"/>
      <c r="BE4" s="578"/>
      <c r="BF4" s="578"/>
      <c r="BG4" s="578" t="s">
        <v>199</v>
      </c>
      <c r="BH4" s="578"/>
      <c r="BI4" s="578"/>
      <c r="BJ4" s="578"/>
      <c r="BK4" s="578"/>
      <c r="BL4" s="578"/>
      <c r="BM4" s="578"/>
      <c r="BN4" s="578"/>
      <c r="BO4" s="578" t="s">
        <v>196</v>
      </c>
      <c r="BP4" s="578"/>
      <c r="BQ4" s="578"/>
      <c r="BR4" s="578"/>
      <c r="BS4" s="578" t="s">
        <v>200</v>
      </c>
      <c r="BT4" s="578"/>
      <c r="BU4" s="578"/>
      <c r="BV4" s="578"/>
      <c r="BW4" s="578"/>
      <c r="BX4" s="578"/>
      <c r="BY4" s="578"/>
      <c r="BZ4" s="578"/>
      <c r="CA4" s="578"/>
      <c r="CB4" s="578"/>
      <c r="CD4" s="575" t="s">
        <v>201</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202</v>
      </c>
      <c r="C5" s="580"/>
      <c r="D5" s="580"/>
      <c r="E5" s="580"/>
      <c r="F5" s="580"/>
      <c r="G5" s="580"/>
      <c r="H5" s="580"/>
      <c r="I5" s="580"/>
      <c r="J5" s="580"/>
      <c r="K5" s="580"/>
      <c r="L5" s="580"/>
      <c r="M5" s="580"/>
      <c r="N5" s="580"/>
      <c r="O5" s="580"/>
      <c r="P5" s="580"/>
      <c r="Q5" s="581"/>
      <c r="R5" s="582">
        <v>3923627</v>
      </c>
      <c r="S5" s="583"/>
      <c r="T5" s="583"/>
      <c r="U5" s="583"/>
      <c r="V5" s="583"/>
      <c r="W5" s="583"/>
      <c r="X5" s="583"/>
      <c r="Y5" s="584"/>
      <c r="Z5" s="585">
        <v>19.8</v>
      </c>
      <c r="AA5" s="585"/>
      <c r="AB5" s="585"/>
      <c r="AC5" s="585"/>
      <c r="AD5" s="586">
        <v>3790372</v>
      </c>
      <c r="AE5" s="586"/>
      <c r="AF5" s="586"/>
      <c r="AG5" s="586"/>
      <c r="AH5" s="586"/>
      <c r="AI5" s="586"/>
      <c r="AJ5" s="586"/>
      <c r="AK5" s="586"/>
      <c r="AL5" s="587">
        <v>42.2</v>
      </c>
      <c r="AM5" s="588"/>
      <c r="AN5" s="588"/>
      <c r="AO5" s="589"/>
      <c r="AP5" s="579" t="s">
        <v>203</v>
      </c>
      <c r="AQ5" s="580"/>
      <c r="AR5" s="580"/>
      <c r="AS5" s="580"/>
      <c r="AT5" s="580"/>
      <c r="AU5" s="580"/>
      <c r="AV5" s="580"/>
      <c r="AW5" s="580"/>
      <c r="AX5" s="580"/>
      <c r="AY5" s="580"/>
      <c r="AZ5" s="580"/>
      <c r="BA5" s="580"/>
      <c r="BB5" s="580"/>
      <c r="BC5" s="580"/>
      <c r="BD5" s="580"/>
      <c r="BE5" s="580"/>
      <c r="BF5" s="581"/>
      <c r="BG5" s="593">
        <v>3781058</v>
      </c>
      <c r="BH5" s="594"/>
      <c r="BI5" s="594"/>
      <c r="BJ5" s="594"/>
      <c r="BK5" s="594"/>
      <c r="BL5" s="594"/>
      <c r="BM5" s="594"/>
      <c r="BN5" s="595"/>
      <c r="BO5" s="596">
        <v>96.4</v>
      </c>
      <c r="BP5" s="596"/>
      <c r="BQ5" s="596"/>
      <c r="BR5" s="596"/>
      <c r="BS5" s="597" t="s">
        <v>204</v>
      </c>
      <c r="BT5" s="597"/>
      <c r="BU5" s="597"/>
      <c r="BV5" s="597"/>
      <c r="BW5" s="597"/>
      <c r="BX5" s="597"/>
      <c r="BY5" s="597"/>
      <c r="BZ5" s="597"/>
      <c r="CA5" s="597"/>
      <c r="CB5" s="601"/>
      <c r="CD5" s="575" t="s">
        <v>198</v>
      </c>
      <c r="CE5" s="576"/>
      <c r="CF5" s="576"/>
      <c r="CG5" s="576"/>
      <c r="CH5" s="576"/>
      <c r="CI5" s="576"/>
      <c r="CJ5" s="576"/>
      <c r="CK5" s="576"/>
      <c r="CL5" s="576"/>
      <c r="CM5" s="576"/>
      <c r="CN5" s="576"/>
      <c r="CO5" s="576"/>
      <c r="CP5" s="576"/>
      <c r="CQ5" s="577"/>
      <c r="CR5" s="575" t="s">
        <v>205</v>
      </c>
      <c r="CS5" s="576"/>
      <c r="CT5" s="576"/>
      <c r="CU5" s="576"/>
      <c r="CV5" s="576"/>
      <c r="CW5" s="576"/>
      <c r="CX5" s="576"/>
      <c r="CY5" s="577"/>
      <c r="CZ5" s="575" t="s">
        <v>196</v>
      </c>
      <c r="DA5" s="576"/>
      <c r="DB5" s="576"/>
      <c r="DC5" s="577"/>
      <c r="DD5" s="575" t="s">
        <v>206</v>
      </c>
      <c r="DE5" s="576"/>
      <c r="DF5" s="576"/>
      <c r="DG5" s="576"/>
      <c r="DH5" s="576"/>
      <c r="DI5" s="576"/>
      <c r="DJ5" s="576"/>
      <c r="DK5" s="576"/>
      <c r="DL5" s="576"/>
      <c r="DM5" s="576"/>
      <c r="DN5" s="576"/>
      <c r="DO5" s="576"/>
      <c r="DP5" s="577"/>
      <c r="DQ5" s="575" t="s">
        <v>207</v>
      </c>
      <c r="DR5" s="576"/>
      <c r="DS5" s="576"/>
      <c r="DT5" s="576"/>
      <c r="DU5" s="576"/>
      <c r="DV5" s="576"/>
      <c r="DW5" s="576"/>
      <c r="DX5" s="576"/>
      <c r="DY5" s="576"/>
      <c r="DZ5" s="576"/>
      <c r="EA5" s="576"/>
      <c r="EB5" s="576"/>
      <c r="EC5" s="577"/>
    </row>
    <row r="6" spans="2:143" ht="11.25" customHeight="1">
      <c r="B6" s="590" t="s">
        <v>208</v>
      </c>
      <c r="C6" s="591"/>
      <c r="D6" s="591"/>
      <c r="E6" s="591"/>
      <c r="F6" s="591"/>
      <c r="G6" s="591"/>
      <c r="H6" s="591"/>
      <c r="I6" s="591"/>
      <c r="J6" s="591"/>
      <c r="K6" s="591"/>
      <c r="L6" s="591"/>
      <c r="M6" s="591"/>
      <c r="N6" s="591"/>
      <c r="O6" s="591"/>
      <c r="P6" s="591"/>
      <c r="Q6" s="592"/>
      <c r="R6" s="593">
        <v>182592</v>
      </c>
      <c r="S6" s="594"/>
      <c r="T6" s="594"/>
      <c r="U6" s="594"/>
      <c r="V6" s="594"/>
      <c r="W6" s="594"/>
      <c r="X6" s="594"/>
      <c r="Y6" s="595"/>
      <c r="Z6" s="596">
        <v>0.9</v>
      </c>
      <c r="AA6" s="596"/>
      <c r="AB6" s="596"/>
      <c r="AC6" s="596"/>
      <c r="AD6" s="597">
        <v>182592</v>
      </c>
      <c r="AE6" s="597"/>
      <c r="AF6" s="597"/>
      <c r="AG6" s="597"/>
      <c r="AH6" s="597"/>
      <c r="AI6" s="597"/>
      <c r="AJ6" s="597"/>
      <c r="AK6" s="597"/>
      <c r="AL6" s="598">
        <v>2</v>
      </c>
      <c r="AM6" s="599"/>
      <c r="AN6" s="599"/>
      <c r="AO6" s="600"/>
      <c r="AP6" s="590" t="s">
        <v>209</v>
      </c>
      <c r="AQ6" s="591"/>
      <c r="AR6" s="591"/>
      <c r="AS6" s="591"/>
      <c r="AT6" s="591"/>
      <c r="AU6" s="591"/>
      <c r="AV6" s="591"/>
      <c r="AW6" s="591"/>
      <c r="AX6" s="591"/>
      <c r="AY6" s="591"/>
      <c r="AZ6" s="591"/>
      <c r="BA6" s="591"/>
      <c r="BB6" s="591"/>
      <c r="BC6" s="591"/>
      <c r="BD6" s="591"/>
      <c r="BE6" s="591"/>
      <c r="BF6" s="592"/>
      <c r="BG6" s="593">
        <v>3781058</v>
      </c>
      <c r="BH6" s="594"/>
      <c r="BI6" s="594"/>
      <c r="BJ6" s="594"/>
      <c r="BK6" s="594"/>
      <c r="BL6" s="594"/>
      <c r="BM6" s="594"/>
      <c r="BN6" s="595"/>
      <c r="BO6" s="596">
        <v>96.4</v>
      </c>
      <c r="BP6" s="596"/>
      <c r="BQ6" s="596"/>
      <c r="BR6" s="596"/>
      <c r="BS6" s="597" t="s">
        <v>204</v>
      </c>
      <c r="BT6" s="597"/>
      <c r="BU6" s="597"/>
      <c r="BV6" s="597"/>
      <c r="BW6" s="597"/>
      <c r="BX6" s="597"/>
      <c r="BY6" s="597"/>
      <c r="BZ6" s="597"/>
      <c r="CA6" s="597"/>
      <c r="CB6" s="601"/>
      <c r="CD6" s="604" t="s">
        <v>210</v>
      </c>
      <c r="CE6" s="605"/>
      <c r="CF6" s="605"/>
      <c r="CG6" s="605"/>
      <c r="CH6" s="605"/>
      <c r="CI6" s="605"/>
      <c r="CJ6" s="605"/>
      <c r="CK6" s="605"/>
      <c r="CL6" s="605"/>
      <c r="CM6" s="605"/>
      <c r="CN6" s="605"/>
      <c r="CO6" s="605"/>
      <c r="CP6" s="605"/>
      <c r="CQ6" s="606"/>
      <c r="CR6" s="593">
        <v>188728</v>
      </c>
      <c r="CS6" s="594"/>
      <c r="CT6" s="594"/>
      <c r="CU6" s="594"/>
      <c r="CV6" s="594"/>
      <c r="CW6" s="594"/>
      <c r="CX6" s="594"/>
      <c r="CY6" s="595"/>
      <c r="CZ6" s="596">
        <v>1</v>
      </c>
      <c r="DA6" s="596"/>
      <c r="DB6" s="596"/>
      <c r="DC6" s="596"/>
      <c r="DD6" s="602" t="s">
        <v>204</v>
      </c>
      <c r="DE6" s="594"/>
      <c r="DF6" s="594"/>
      <c r="DG6" s="594"/>
      <c r="DH6" s="594"/>
      <c r="DI6" s="594"/>
      <c r="DJ6" s="594"/>
      <c r="DK6" s="594"/>
      <c r="DL6" s="594"/>
      <c r="DM6" s="594"/>
      <c r="DN6" s="594"/>
      <c r="DO6" s="594"/>
      <c r="DP6" s="595"/>
      <c r="DQ6" s="602">
        <v>188728</v>
      </c>
      <c r="DR6" s="594"/>
      <c r="DS6" s="594"/>
      <c r="DT6" s="594"/>
      <c r="DU6" s="594"/>
      <c r="DV6" s="594"/>
      <c r="DW6" s="594"/>
      <c r="DX6" s="594"/>
      <c r="DY6" s="594"/>
      <c r="DZ6" s="594"/>
      <c r="EA6" s="594"/>
      <c r="EB6" s="594"/>
      <c r="EC6" s="603"/>
    </row>
    <row r="7" spans="2:143" ht="11.25" customHeight="1">
      <c r="B7" s="590" t="s">
        <v>211</v>
      </c>
      <c r="C7" s="591"/>
      <c r="D7" s="591"/>
      <c r="E7" s="591"/>
      <c r="F7" s="591"/>
      <c r="G7" s="591"/>
      <c r="H7" s="591"/>
      <c r="I7" s="591"/>
      <c r="J7" s="591"/>
      <c r="K7" s="591"/>
      <c r="L7" s="591"/>
      <c r="M7" s="591"/>
      <c r="N7" s="591"/>
      <c r="O7" s="591"/>
      <c r="P7" s="591"/>
      <c r="Q7" s="592"/>
      <c r="R7" s="593">
        <v>5506</v>
      </c>
      <c r="S7" s="594"/>
      <c r="T7" s="594"/>
      <c r="U7" s="594"/>
      <c r="V7" s="594"/>
      <c r="W7" s="594"/>
      <c r="X7" s="594"/>
      <c r="Y7" s="595"/>
      <c r="Z7" s="596">
        <v>0</v>
      </c>
      <c r="AA7" s="596"/>
      <c r="AB7" s="596"/>
      <c r="AC7" s="596"/>
      <c r="AD7" s="597">
        <v>5506</v>
      </c>
      <c r="AE7" s="597"/>
      <c r="AF7" s="597"/>
      <c r="AG7" s="597"/>
      <c r="AH7" s="597"/>
      <c r="AI7" s="597"/>
      <c r="AJ7" s="597"/>
      <c r="AK7" s="597"/>
      <c r="AL7" s="598">
        <v>0.1</v>
      </c>
      <c r="AM7" s="599"/>
      <c r="AN7" s="599"/>
      <c r="AO7" s="600"/>
      <c r="AP7" s="590" t="s">
        <v>212</v>
      </c>
      <c r="AQ7" s="591"/>
      <c r="AR7" s="591"/>
      <c r="AS7" s="591"/>
      <c r="AT7" s="591"/>
      <c r="AU7" s="591"/>
      <c r="AV7" s="591"/>
      <c r="AW7" s="591"/>
      <c r="AX7" s="591"/>
      <c r="AY7" s="591"/>
      <c r="AZ7" s="591"/>
      <c r="BA7" s="591"/>
      <c r="BB7" s="591"/>
      <c r="BC7" s="591"/>
      <c r="BD7" s="591"/>
      <c r="BE7" s="591"/>
      <c r="BF7" s="592"/>
      <c r="BG7" s="593">
        <v>1602887</v>
      </c>
      <c r="BH7" s="594"/>
      <c r="BI7" s="594"/>
      <c r="BJ7" s="594"/>
      <c r="BK7" s="594"/>
      <c r="BL7" s="594"/>
      <c r="BM7" s="594"/>
      <c r="BN7" s="595"/>
      <c r="BO7" s="596">
        <v>40.9</v>
      </c>
      <c r="BP7" s="596"/>
      <c r="BQ7" s="596"/>
      <c r="BR7" s="596"/>
      <c r="BS7" s="597" t="s">
        <v>204</v>
      </c>
      <c r="BT7" s="597"/>
      <c r="BU7" s="597"/>
      <c r="BV7" s="597"/>
      <c r="BW7" s="597"/>
      <c r="BX7" s="597"/>
      <c r="BY7" s="597"/>
      <c r="BZ7" s="597"/>
      <c r="CA7" s="597"/>
      <c r="CB7" s="601"/>
      <c r="CD7" s="607" t="s">
        <v>213</v>
      </c>
      <c r="CE7" s="608"/>
      <c r="CF7" s="608"/>
      <c r="CG7" s="608"/>
      <c r="CH7" s="608"/>
      <c r="CI7" s="608"/>
      <c r="CJ7" s="608"/>
      <c r="CK7" s="608"/>
      <c r="CL7" s="608"/>
      <c r="CM7" s="608"/>
      <c r="CN7" s="608"/>
      <c r="CO7" s="608"/>
      <c r="CP7" s="608"/>
      <c r="CQ7" s="609"/>
      <c r="CR7" s="593">
        <v>2483462</v>
      </c>
      <c r="CS7" s="594"/>
      <c r="CT7" s="594"/>
      <c r="CU7" s="594"/>
      <c r="CV7" s="594"/>
      <c r="CW7" s="594"/>
      <c r="CX7" s="594"/>
      <c r="CY7" s="595"/>
      <c r="CZ7" s="596">
        <v>12.9</v>
      </c>
      <c r="DA7" s="596"/>
      <c r="DB7" s="596"/>
      <c r="DC7" s="596"/>
      <c r="DD7" s="602">
        <v>77494</v>
      </c>
      <c r="DE7" s="594"/>
      <c r="DF7" s="594"/>
      <c r="DG7" s="594"/>
      <c r="DH7" s="594"/>
      <c r="DI7" s="594"/>
      <c r="DJ7" s="594"/>
      <c r="DK7" s="594"/>
      <c r="DL7" s="594"/>
      <c r="DM7" s="594"/>
      <c r="DN7" s="594"/>
      <c r="DO7" s="594"/>
      <c r="DP7" s="595"/>
      <c r="DQ7" s="602">
        <v>2098717</v>
      </c>
      <c r="DR7" s="594"/>
      <c r="DS7" s="594"/>
      <c r="DT7" s="594"/>
      <c r="DU7" s="594"/>
      <c r="DV7" s="594"/>
      <c r="DW7" s="594"/>
      <c r="DX7" s="594"/>
      <c r="DY7" s="594"/>
      <c r="DZ7" s="594"/>
      <c r="EA7" s="594"/>
      <c r="EB7" s="594"/>
      <c r="EC7" s="603"/>
    </row>
    <row r="8" spans="2:143" ht="11.25" customHeight="1">
      <c r="B8" s="590" t="s">
        <v>214</v>
      </c>
      <c r="C8" s="591"/>
      <c r="D8" s="591"/>
      <c r="E8" s="591"/>
      <c r="F8" s="591"/>
      <c r="G8" s="591"/>
      <c r="H8" s="591"/>
      <c r="I8" s="591"/>
      <c r="J8" s="591"/>
      <c r="K8" s="591"/>
      <c r="L8" s="591"/>
      <c r="M8" s="591"/>
      <c r="N8" s="591"/>
      <c r="O8" s="591"/>
      <c r="P8" s="591"/>
      <c r="Q8" s="592"/>
      <c r="R8" s="593">
        <v>12306</v>
      </c>
      <c r="S8" s="594"/>
      <c r="T8" s="594"/>
      <c r="U8" s="594"/>
      <c r="V8" s="594"/>
      <c r="W8" s="594"/>
      <c r="X8" s="594"/>
      <c r="Y8" s="595"/>
      <c r="Z8" s="596">
        <v>0.1</v>
      </c>
      <c r="AA8" s="596"/>
      <c r="AB8" s="596"/>
      <c r="AC8" s="596"/>
      <c r="AD8" s="597">
        <v>12306</v>
      </c>
      <c r="AE8" s="597"/>
      <c r="AF8" s="597"/>
      <c r="AG8" s="597"/>
      <c r="AH8" s="597"/>
      <c r="AI8" s="597"/>
      <c r="AJ8" s="597"/>
      <c r="AK8" s="597"/>
      <c r="AL8" s="598">
        <v>0.1</v>
      </c>
      <c r="AM8" s="599"/>
      <c r="AN8" s="599"/>
      <c r="AO8" s="600"/>
      <c r="AP8" s="590" t="s">
        <v>215</v>
      </c>
      <c r="AQ8" s="591"/>
      <c r="AR8" s="591"/>
      <c r="AS8" s="591"/>
      <c r="AT8" s="591"/>
      <c r="AU8" s="591"/>
      <c r="AV8" s="591"/>
      <c r="AW8" s="591"/>
      <c r="AX8" s="591"/>
      <c r="AY8" s="591"/>
      <c r="AZ8" s="591"/>
      <c r="BA8" s="591"/>
      <c r="BB8" s="591"/>
      <c r="BC8" s="591"/>
      <c r="BD8" s="591"/>
      <c r="BE8" s="591"/>
      <c r="BF8" s="592"/>
      <c r="BG8" s="593">
        <v>56229</v>
      </c>
      <c r="BH8" s="594"/>
      <c r="BI8" s="594"/>
      <c r="BJ8" s="594"/>
      <c r="BK8" s="594"/>
      <c r="BL8" s="594"/>
      <c r="BM8" s="594"/>
      <c r="BN8" s="595"/>
      <c r="BO8" s="596">
        <v>1.4</v>
      </c>
      <c r="BP8" s="596"/>
      <c r="BQ8" s="596"/>
      <c r="BR8" s="596"/>
      <c r="BS8" s="602" t="s">
        <v>107</v>
      </c>
      <c r="BT8" s="594"/>
      <c r="BU8" s="594"/>
      <c r="BV8" s="594"/>
      <c r="BW8" s="594"/>
      <c r="BX8" s="594"/>
      <c r="BY8" s="594"/>
      <c r="BZ8" s="594"/>
      <c r="CA8" s="594"/>
      <c r="CB8" s="603"/>
      <c r="CD8" s="607" t="s">
        <v>216</v>
      </c>
      <c r="CE8" s="608"/>
      <c r="CF8" s="608"/>
      <c r="CG8" s="608"/>
      <c r="CH8" s="608"/>
      <c r="CI8" s="608"/>
      <c r="CJ8" s="608"/>
      <c r="CK8" s="608"/>
      <c r="CL8" s="608"/>
      <c r="CM8" s="608"/>
      <c r="CN8" s="608"/>
      <c r="CO8" s="608"/>
      <c r="CP8" s="608"/>
      <c r="CQ8" s="609"/>
      <c r="CR8" s="593">
        <v>4789747</v>
      </c>
      <c r="CS8" s="594"/>
      <c r="CT8" s="594"/>
      <c r="CU8" s="594"/>
      <c r="CV8" s="594"/>
      <c r="CW8" s="594"/>
      <c r="CX8" s="594"/>
      <c r="CY8" s="595"/>
      <c r="CZ8" s="596">
        <v>24.9</v>
      </c>
      <c r="DA8" s="596"/>
      <c r="DB8" s="596"/>
      <c r="DC8" s="596"/>
      <c r="DD8" s="602">
        <v>17010</v>
      </c>
      <c r="DE8" s="594"/>
      <c r="DF8" s="594"/>
      <c r="DG8" s="594"/>
      <c r="DH8" s="594"/>
      <c r="DI8" s="594"/>
      <c r="DJ8" s="594"/>
      <c r="DK8" s="594"/>
      <c r="DL8" s="594"/>
      <c r="DM8" s="594"/>
      <c r="DN8" s="594"/>
      <c r="DO8" s="594"/>
      <c r="DP8" s="595"/>
      <c r="DQ8" s="602">
        <v>2722473</v>
      </c>
      <c r="DR8" s="594"/>
      <c r="DS8" s="594"/>
      <c r="DT8" s="594"/>
      <c r="DU8" s="594"/>
      <c r="DV8" s="594"/>
      <c r="DW8" s="594"/>
      <c r="DX8" s="594"/>
      <c r="DY8" s="594"/>
      <c r="DZ8" s="594"/>
      <c r="EA8" s="594"/>
      <c r="EB8" s="594"/>
      <c r="EC8" s="603"/>
    </row>
    <row r="9" spans="2:143" ht="11.25" customHeight="1">
      <c r="B9" s="590" t="s">
        <v>217</v>
      </c>
      <c r="C9" s="591"/>
      <c r="D9" s="591"/>
      <c r="E9" s="591"/>
      <c r="F9" s="591"/>
      <c r="G9" s="591"/>
      <c r="H9" s="591"/>
      <c r="I9" s="591"/>
      <c r="J9" s="591"/>
      <c r="K9" s="591"/>
      <c r="L9" s="591"/>
      <c r="M9" s="591"/>
      <c r="N9" s="591"/>
      <c r="O9" s="591"/>
      <c r="P9" s="591"/>
      <c r="Q9" s="592"/>
      <c r="R9" s="593">
        <v>12613</v>
      </c>
      <c r="S9" s="594"/>
      <c r="T9" s="594"/>
      <c r="U9" s="594"/>
      <c r="V9" s="594"/>
      <c r="W9" s="594"/>
      <c r="X9" s="594"/>
      <c r="Y9" s="595"/>
      <c r="Z9" s="596">
        <v>0.1</v>
      </c>
      <c r="AA9" s="596"/>
      <c r="AB9" s="596"/>
      <c r="AC9" s="596"/>
      <c r="AD9" s="597">
        <v>12613</v>
      </c>
      <c r="AE9" s="597"/>
      <c r="AF9" s="597"/>
      <c r="AG9" s="597"/>
      <c r="AH9" s="597"/>
      <c r="AI9" s="597"/>
      <c r="AJ9" s="597"/>
      <c r="AK9" s="597"/>
      <c r="AL9" s="598">
        <v>0.1</v>
      </c>
      <c r="AM9" s="599"/>
      <c r="AN9" s="599"/>
      <c r="AO9" s="600"/>
      <c r="AP9" s="590" t="s">
        <v>218</v>
      </c>
      <c r="AQ9" s="591"/>
      <c r="AR9" s="591"/>
      <c r="AS9" s="591"/>
      <c r="AT9" s="591"/>
      <c r="AU9" s="591"/>
      <c r="AV9" s="591"/>
      <c r="AW9" s="591"/>
      <c r="AX9" s="591"/>
      <c r="AY9" s="591"/>
      <c r="AZ9" s="591"/>
      <c r="BA9" s="591"/>
      <c r="BB9" s="591"/>
      <c r="BC9" s="591"/>
      <c r="BD9" s="591"/>
      <c r="BE9" s="591"/>
      <c r="BF9" s="592"/>
      <c r="BG9" s="593">
        <v>1252493</v>
      </c>
      <c r="BH9" s="594"/>
      <c r="BI9" s="594"/>
      <c r="BJ9" s="594"/>
      <c r="BK9" s="594"/>
      <c r="BL9" s="594"/>
      <c r="BM9" s="594"/>
      <c r="BN9" s="595"/>
      <c r="BO9" s="596">
        <v>31.9</v>
      </c>
      <c r="BP9" s="596"/>
      <c r="BQ9" s="596"/>
      <c r="BR9" s="596"/>
      <c r="BS9" s="602" t="s">
        <v>107</v>
      </c>
      <c r="BT9" s="594"/>
      <c r="BU9" s="594"/>
      <c r="BV9" s="594"/>
      <c r="BW9" s="594"/>
      <c r="BX9" s="594"/>
      <c r="BY9" s="594"/>
      <c r="BZ9" s="594"/>
      <c r="CA9" s="594"/>
      <c r="CB9" s="603"/>
      <c r="CD9" s="607" t="s">
        <v>219</v>
      </c>
      <c r="CE9" s="608"/>
      <c r="CF9" s="608"/>
      <c r="CG9" s="608"/>
      <c r="CH9" s="608"/>
      <c r="CI9" s="608"/>
      <c r="CJ9" s="608"/>
      <c r="CK9" s="608"/>
      <c r="CL9" s="608"/>
      <c r="CM9" s="608"/>
      <c r="CN9" s="608"/>
      <c r="CO9" s="608"/>
      <c r="CP9" s="608"/>
      <c r="CQ9" s="609"/>
      <c r="CR9" s="593">
        <v>2558538</v>
      </c>
      <c r="CS9" s="594"/>
      <c r="CT9" s="594"/>
      <c r="CU9" s="594"/>
      <c r="CV9" s="594"/>
      <c r="CW9" s="594"/>
      <c r="CX9" s="594"/>
      <c r="CY9" s="595"/>
      <c r="CZ9" s="596">
        <v>13.3</v>
      </c>
      <c r="DA9" s="596"/>
      <c r="DB9" s="596"/>
      <c r="DC9" s="596"/>
      <c r="DD9" s="602">
        <v>39732</v>
      </c>
      <c r="DE9" s="594"/>
      <c r="DF9" s="594"/>
      <c r="DG9" s="594"/>
      <c r="DH9" s="594"/>
      <c r="DI9" s="594"/>
      <c r="DJ9" s="594"/>
      <c r="DK9" s="594"/>
      <c r="DL9" s="594"/>
      <c r="DM9" s="594"/>
      <c r="DN9" s="594"/>
      <c r="DO9" s="594"/>
      <c r="DP9" s="595"/>
      <c r="DQ9" s="602">
        <v>2475155</v>
      </c>
      <c r="DR9" s="594"/>
      <c r="DS9" s="594"/>
      <c r="DT9" s="594"/>
      <c r="DU9" s="594"/>
      <c r="DV9" s="594"/>
      <c r="DW9" s="594"/>
      <c r="DX9" s="594"/>
      <c r="DY9" s="594"/>
      <c r="DZ9" s="594"/>
      <c r="EA9" s="594"/>
      <c r="EB9" s="594"/>
      <c r="EC9" s="603"/>
    </row>
    <row r="10" spans="2:143" ht="11.25" customHeight="1">
      <c r="B10" s="590" t="s">
        <v>220</v>
      </c>
      <c r="C10" s="591"/>
      <c r="D10" s="591"/>
      <c r="E10" s="591"/>
      <c r="F10" s="591"/>
      <c r="G10" s="591"/>
      <c r="H10" s="591"/>
      <c r="I10" s="591"/>
      <c r="J10" s="591"/>
      <c r="K10" s="591"/>
      <c r="L10" s="591"/>
      <c r="M10" s="591"/>
      <c r="N10" s="591"/>
      <c r="O10" s="591"/>
      <c r="P10" s="591"/>
      <c r="Q10" s="592"/>
      <c r="R10" s="593">
        <v>679025</v>
      </c>
      <c r="S10" s="594"/>
      <c r="T10" s="594"/>
      <c r="U10" s="594"/>
      <c r="V10" s="594"/>
      <c r="W10" s="594"/>
      <c r="X10" s="594"/>
      <c r="Y10" s="595"/>
      <c r="Z10" s="596">
        <v>3.4</v>
      </c>
      <c r="AA10" s="596"/>
      <c r="AB10" s="596"/>
      <c r="AC10" s="596"/>
      <c r="AD10" s="597">
        <v>679025</v>
      </c>
      <c r="AE10" s="597"/>
      <c r="AF10" s="597"/>
      <c r="AG10" s="597"/>
      <c r="AH10" s="597"/>
      <c r="AI10" s="597"/>
      <c r="AJ10" s="597"/>
      <c r="AK10" s="597"/>
      <c r="AL10" s="598">
        <v>7.6</v>
      </c>
      <c r="AM10" s="599"/>
      <c r="AN10" s="599"/>
      <c r="AO10" s="600"/>
      <c r="AP10" s="590" t="s">
        <v>221</v>
      </c>
      <c r="AQ10" s="591"/>
      <c r="AR10" s="591"/>
      <c r="AS10" s="591"/>
      <c r="AT10" s="591"/>
      <c r="AU10" s="591"/>
      <c r="AV10" s="591"/>
      <c r="AW10" s="591"/>
      <c r="AX10" s="591"/>
      <c r="AY10" s="591"/>
      <c r="AZ10" s="591"/>
      <c r="BA10" s="591"/>
      <c r="BB10" s="591"/>
      <c r="BC10" s="591"/>
      <c r="BD10" s="591"/>
      <c r="BE10" s="591"/>
      <c r="BF10" s="592"/>
      <c r="BG10" s="593">
        <v>100051</v>
      </c>
      <c r="BH10" s="594"/>
      <c r="BI10" s="594"/>
      <c r="BJ10" s="594"/>
      <c r="BK10" s="594"/>
      <c r="BL10" s="594"/>
      <c r="BM10" s="594"/>
      <c r="BN10" s="595"/>
      <c r="BO10" s="596">
        <v>2.5</v>
      </c>
      <c r="BP10" s="596"/>
      <c r="BQ10" s="596"/>
      <c r="BR10" s="596"/>
      <c r="BS10" s="602" t="s">
        <v>107</v>
      </c>
      <c r="BT10" s="594"/>
      <c r="BU10" s="594"/>
      <c r="BV10" s="594"/>
      <c r="BW10" s="594"/>
      <c r="BX10" s="594"/>
      <c r="BY10" s="594"/>
      <c r="BZ10" s="594"/>
      <c r="CA10" s="594"/>
      <c r="CB10" s="603"/>
      <c r="CD10" s="607" t="s">
        <v>222</v>
      </c>
      <c r="CE10" s="608"/>
      <c r="CF10" s="608"/>
      <c r="CG10" s="608"/>
      <c r="CH10" s="608"/>
      <c r="CI10" s="608"/>
      <c r="CJ10" s="608"/>
      <c r="CK10" s="608"/>
      <c r="CL10" s="608"/>
      <c r="CM10" s="608"/>
      <c r="CN10" s="608"/>
      <c r="CO10" s="608"/>
      <c r="CP10" s="608"/>
      <c r="CQ10" s="609"/>
      <c r="CR10" s="593">
        <v>128593</v>
      </c>
      <c r="CS10" s="594"/>
      <c r="CT10" s="594"/>
      <c r="CU10" s="594"/>
      <c r="CV10" s="594"/>
      <c r="CW10" s="594"/>
      <c r="CX10" s="594"/>
      <c r="CY10" s="595"/>
      <c r="CZ10" s="596">
        <v>0.7</v>
      </c>
      <c r="DA10" s="596"/>
      <c r="DB10" s="596"/>
      <c r="DC10" s="596"/>
      <c r="DD10" s="602" t="s">
        <v>107</v>
      </c>
      <c r="DE10" s="594"/>
      <c r="DF10" s="594"/>
      <c r="DG10" s="594"/>
      <c r="DH10" s="594"/>
      <c r="DI10" s="594"/>
      <c r="DJ10" s="594"/>
      <c r="DK10" s="594"/>
      <c r="DL10" s="594"/>
      <c r="DM10" s="594"/>
      <c r="DN10" s="594"/>
      <c r="DO10" s="594"/>
      <c r="DP10" s="595"/>
      <c r="DQ10" s="602">
        <v>1068</v>
      </c>
      <c r="DR10" s="594"/>
      <c r="DS10" s="594"/>
      <c r="DT10" s="594"/>
      <c r="DU10" s="594"/>
      <c r="DV10" s="594"/>
      <c r="DW10" s="594"/>
      <c r="DX10" s="594"/>
      <c r="DY10" s="594"/>
      <c r="DZ10" s="594"/>
      <c r="EA10" s="594"/>
      <c r="EB10" s="594"/>
      <c r="EC10" s="603"/>
    </row>
    <row r="11" spans="2:143" ht="11.25" customHeight="1">
      <c r="B11" s="590" t="s">
        <v>223</v>
      </c>
      <c r="C11" s="591"/>
      <c r="D11" s="591"/>
      <c r="E11" s="591"/>
      <c r="F11" s="591"/>
      <c r="G11" s="591"/>
      <c r="H11" s="591"/>
      <c r="I11" s="591"/>
      <c r="J11" s="591"/>
      <c r="K11" s="591"/>
      <c r="L11" s="591"/>
      <c r="M11" s="591"/>
      <c r="N11" s="591"/>
      <c r="O11" s="591"/>
      <c r="P11" s="591"/>
      <c r="Q11" s="592"/>
      <c r="R11" s="593">
        <v>7305</v>
      </c>
      <c r="S11" s="594"/>
      <c r="T11" s="594"/>
      <c r="U11" s="594"/>
      <c r="V11" s="594"/>
      <c r="W11" s="594"/>
      <c r="X11" s="594"/>
      <c r="Y11" s="595"/>
      <c r="Z11" s="596">
        <v>0</v>
      </c>
      <c r="AA11" s="596"/>
      <c r="AB11" s="596"/>
      <c r="AC11" s="596"/>
      <c r="AD11" s="597">
        <v>7305</v>
      </c>
      <c r="AE11" s="597"/>
      <c r="AF11" s="597"/>
      <c r="AG11" s="597"/>
      <c r="AH11" s="597"/>
      <c r="AI11" s="597"/>
      <c r="AJ11" s="597"/>
      <c r="AK11" s="597"/>
      <c r="AL11" s="598">
        <v>0.1</v>
      </c>
      <c r="AM11" s="599"/>
      <c r="AN11" s="599"/>
      <c r="AO11" s="600"/>
      <c r="AP11" s="590" t="s">
        <v>224</v>
      </c>
      <c r="AQ11" s="591"/>
      <c r="AR11" s="591"/>
      <c r="AS11" s="591"/>
      <c r="AT11" s="591"/>
      <c r="AU11" s="591"/>
      <c r="AV11" s="591"/>
      <c r="AW11" s="591"/>
      <c r="AX11" s="591"/>
      <c r="AY11" s="591"/>
      <c r="AZ11" s="591"/>
      <c r="BA11" s="591"/>
      <c r="BB11" s="591"/>
      <c r="BC11" s="591"/>
      <c r="BD11" s="591"/>
      <c r="BE11" s="591"/>
      <c r="BF11" s="592"/>
      <c r="BG11" s="593">
        <v>194114</v>
      </c>
      <c r="BH11" s="594"/>
      <c r="BI11" s="594"/>
      <c r="BJ11" s="594"/>
      <c r="BK11" s="594"/>
      <c r="BL11" s="594"/>
      <c r="BM11" s="594"/>
      <c r="BN11" s="595"/>
      <c r="BO11" s="596">
        <v>4.9000000000000004</v>
      </c>
      <c r="BP11" s="596"/>
      <c r="BQ11" s="596"/>
      <c r="BR11" s="596"/>
      <c r="BS11" s="602" t="s">
        <v>107</v>
      </c>
      <c r="BT11" s="594"/>
      <c r="BU11" s="594"/>
      <c r="BV11" s="594"/>
      <c r="BW11" s="594"/>
      <c r="BX11" s="594"/>
      <c r="BY11" s="594"/>
      <c r="BZ11" s="594"/>
      <c r="CA11" s="594"/>
      <c r="CB11" s="603"/>
      <c r="CD11" s="607" t="s">
        <v>225</v>
      </c>
      <c r="CE11" s="608"/>
      <c r="CF11" s="608"/>
      <c r="CG11" s="608"/>
      <c r="CH11" s="608"/>
      <c r="CI11" s="608"/>
      <c r="CJ11" s="608"/>
      <c r="CK11" s="608"/>
      <c r="CL11" s="608"/>
      <c r="CM11" s="608"/>
      <c r="CN11" s="608"/>
      <c r="CO11" s="608"/>
      <c r="CP11" s="608"/>
      <c r="CQ11" s="609"/>
      <c r="CR11" s="593">
        <v>506226</v>
      </c>
      <c r="CS11" s="594"/>
      <c r="CT11" s="594"/>
      <c r="CU11" s="594"/>
      <c r="CV11" s="594"/>
      <c r="CW11" s="594"/>
      <c r="CX11" s="594"/>
      <c r="CY11" s="595"/>
      <c r="CZ11" s="596">
        <v>2.6</v>
      </c>
      <c r="DA11" s="596"/>
      <c r="DB11" s="596"/>
      <c r="DC11" s="596"/>
      <c r="DD11" s="602">
        <v>78686</v>
      </c>
      <c r="DE11" s="594"/>
      <c r="DF11" s="594"/>
      <c r="DG11" s="594"/>
      <c r="DH11" s="594"/>
      <c r="DI11" s="594"/>
      <c r="DJ11" s="594"/>
      <c r="DK11" s="594"/>
      <c r="DL11" s="594"/>
      <c r="DM11" s="594"/>
      <c r="DN11" s="594"/>
      <c r="DO11" s="594"/>
      <c r="DP11" s="595"/>
      <c r="DQ11" s="602">
        <v>255471</v>
      </c>
      <c r="DR11" s="594"/>
      <c r="DS11" s="594"/>
      <c r="DT11" s="594"/>
      <c r="DU11" s="594"/>
      <c r="DV11" s="594"/>
      <c r="DW11" s="594"/>
      <c r="DX11" s="594"/>
      <c r="DY11" s="594"/>
      <c r="DZ11" s="594"/>
      <c r="EA11" s="594"/>
      <c r="EB11" s="594"/>
      <c r="EC11" s="603"/>
    </row>
    <row r="12" spans="2:143" ht="11.25" customHeight="1">
      <c r="B12" s="590" t="s">
        <v>226</v>
      </c>
      <c r="C12" s="591"/>
      <c r="D12" s="591"/>
      <c r="E12" s="591"/>
      <c r="F12" s="591"/>
      <c r="G12" s="591"/>
      <c r="H12" s="591"/>
      <c r="I12" s="591"/>
      <c r="J12" s="591"/>
      <c r="K12" s="591"/>
      <c r="L12" s="591"/>
      <c r="M12" s="591"/>
      <c r="N12" s="591"/>
      <c r="O12" s="591"/>
      <c r="P12" s="591"/>
      <c r="Q12" s="592"/>
      <c r="R12" s="593" t="s">
        <v>107</v>
      </c>
      <c r="S12" s="594"/>
      <c r="T12" s="594"/>
      <c r="U12" s="594"/>
      <c r="V12" s="594"/>
      <c r="W12" s="594"/>
      <c r="X12" s="594"/>
      <c r="Y12" s="595"/>
      <c r="Z12" s="596" t="s">
        <v>107</v>
      </c>
      <c r="AA12" s="596"/>
      <c r="AB12" s="596"/>
      <c r="AC12" s="596"/>
      <c r="AD12" s="597" t="s">
        <v>107</v>
      </c>
      <c r="AE12" s="597"/>
      <c r="AF12" s="597"/>
      <c r="AG12" s="597"/>
      <c r="AH12" s="597"/>
      <c r="AI12" s="597"/>
      <c r="AJ12" s="597"/>
      <c r="AK12" s="597"/>
      <c r="AL12" s="598" t="s">
        <v>107</v>
      </c>
      <c r="AM12" s="599"/>
      <c r="AN12" s="599"/>
      <c r="AO12" s="600"/>
      <c r="AP12" s="590" t="s">
        <v>227</v>
      </c>
      <c r="AQ12" s="591"/>
      <c r="AR12" s="591"/>
      <c r="AS12" s="591"/>
      <c r="AT12" s="591"/>
      <c r="AU12" s="591"/>
      <c r="AV12" s="591"/>
      <c r="AW12" s="591"/>
      <c r="AX12" s="591"/>
      <c r="AY12" s="591"/>
      <c r="AZ12" s="591"/>
      <c r="BA12" s="591"/>
      <c r="BB12" s="591"/>
      <c r="BC12" s="591"/>
      <c r="BD12" s="591"/>
      <c r="BE12" s="591"/>
      <c r="BF12" s="592"/>
      <c r="BG12" s="593">
        <v>1834771</v>
      </c>
      <c r="BH12" s="594"/>
      <c r="BI12" s="594"/>
      <c r="BJ12" s="594"/>
      <c r="BK12" s="594"/>
      <c r="BL12" s="594"/>
      <c r="BM12" s="594"/>
      <c r="BN12" s="595"/>
      <c r="BO12" s="596">
        <v>46.8</v>
      </c>
      <c r="BP12" s="596"/>
      <c r="BQ12" s="596"/>
      <c r="BR12" s="596"/>
      <c r="BS12" s="602" t="s">
        <v>107</v>
      </c>
      <c r="BT12" s="594"/>
      <c r="BU12" s="594"/>
      <c r="BV12" s="594"/>
      <c r="BW12" s="594"/>
      <c r="BX12" s="594"/>
      <c r="BY12" s="594"/>
      <c r="BZ12" s="594"/>
      <c r="CA12" s="594"/>
      <c r="CB12" s="603"/>
      <c r="CD12" s="607" t="s">
        <v>228</v>
      </c>
      <c r="CE12" s="608"/>
      <c r="CF12" s="608"/>
      <c r="CG12" s="608"/>
      <c r="CH12" s="608"/>
      <c r="CI12" s="608"/>
      <c r="CJ12" s="608"/>
      <c r="CK12" s="608"/>
      <c r="CL12" s="608"/>
      <c r="CM12" s="608"/>
      <c r="CN12" s="608"/>
      <c r="CO12" s="608"/>
      <c r="CP12" s="608"/>
      <c r="CQ12" s="609"/>
      <c r="CR12" s="593">
        <v>1034704</v>
      </c>
      <c r="CS12" s="594"/>
      <c r="CT12" s="594"/>
      <c r="CU12" s="594"/>
      <c r="CV12" s="594"/>
      <c r="CW12" s="594"/>
      <c r="CX12" s="594"/>
      <c r="CY12" s="595"/>
      <c r="CZ12" s="596">
        <v>5.4</v>
      </c>
      <c r="DA12" s="596"/>
      <c r="DB12" s="596"/>
      <c r="DC12" s="596"/>
      <c r="DD12" s="602">
        <v>465363</v>
      </c>
      <c r="DE12" s="594"/>
      <c r="DF12" s="594"/>
      <c r="DG12" s="594"/>
      <c r="DH12" s="594"/>
      <c r="DI12" s="594"/>
      <c r="DJ12" s="594"/>
      <c r="DK12" s="594"/>
      <c r="DL12" s="594"/>
      <c r="DM12" s="594"/>
      <c r="DN12" s="594"/>
      <c r="DO12" s="594"/>
      <c r="DP12" s="595"/>
      <c r="DQ12" s="602">
        <v>403788</v>
      </c>
      <c r="DR12" s="594"/>
      <c r="DS12" s="594"/>
      <c r="DT12" s="594"/>
      <c r="DU12" s="594"/>
      <c r="DV12" s="594"/>
      <c r="DW12" s="594"/>
      <c r="DX12" s="594"/>
      <c r="DY12" s="594"/>
      <c r="DZ12" s="594"/>
      <c r="EA12" s="594"/>
      <c r="EB12" s="594"/>
      <c r="EC12" s="603"/>
    </row>
    <row r="13" spans="2:143" ht="11.25" customHeight="1">
      <c r="B13" s="590" t="s">
        <v>229</v>
      </c>
      <c r="C13" s="591"/>
      <c r="D13" s="591"/>
      <c r="E13" s="591"/>
      <c r="F13" s="591"/>
      <c r="G13" s="591"/>
      <c r="H13" s="591"/>
      <c r="I13" s="591"/>
      <c r="J13" s="591"/>
      <c r="K13" s="591"/>
      <c r="L13" s="591"/>
      <c r="M13" s="591"/>
      <c r="N13" s="591"/>
      <c r="O13" s="591"/>
      <c r="P13" s="591"/>
      <c r="Q13" s="592"/>
      <c r="R13" s="593">
        <v>44212</v>
      </c>
      <c r="S13" s="594"/>
      <c r="T13" s="594"/>
      <c r="U13" s="594"/>
      <c r="V13" s="594"/>
      <c r="W13" s="594"/>
      <c r="X13" s="594"/>
      <c r="Y13" s="595"/>
      <c r="Z13" s="596">
        <v>0.2</v>
      </c>
      <c r="AA13" s="596"/>
      <c r="AB13" s="596"/>
      <c r="AC13" s="596"/>
      <c r="AD13" s="597">
        <v>44212</v>
      </c>
      <c r="AE13" s="597"/>
      <c r="AF13" s="597"/>
      <c r="AG13" s="597"/>
      <c r="AH13" s="597"/>
      <c r="AI13" s="597"/>
      <c r="AJ13" s="597"/>
      <c r="AK13" s="597"/>
      <c r="AL13" s="598">
        <v>0.5</v>
      </c>
      <c r="AM13" s="599"/>
      <c r="AN13" s="599"/>
      <c r="AO13" s="600"/>
      <c r="AP13" s="590" t="s">
        <v>230</v>
      </c>
      <c r="AQ13" s="591"/>
      <c r="AR13" s="591"/>
      <c r="AS13" s="591"/>
      <c r="AT13" s="591"/>
      <c r="AU13" s="591"/>
      <c r="AV13" s="591"/>
      <c r="AW13" s="591"/>
      <c r="AX13" s="591"/>
      <c r="AY13" s="591"/>
      <c r="AZ13" s="591"/>
      <c r="BA13" s="591"/>
      <c r="BB13" s="591"/>
      <c r="BC13" s="591"/>
      <c r="BD13" s="591"/>
      <c r="BE13" s="591"/>
      <c r="BF13" s="592"/>
      <c r="BG13" s="593">
        <v>1827435</v>
      </c>
      <c r="BH13" s="594"/>
      <c r="BI13" s="594"/>
      <c r="BJ13" s="594"/>
      <c r="BK13" s="594"/>
      <c r="BL13" s="594"/>
      <c r="BM13" s="594"/>
      <c r="BN13" s="595"/>
      <c r="BO13" s="596">
        <v>46.6</v>
      </c>
      <c r="BP13" s="596"/>
      <c r="BQ13" s="596"/>
      <c r="BR13" s="596"/>
      <c r="BS13" s="602" t="s">
        <v>107</v>
      </c>
      <c r="BT13" s="594"/>
      <c r="BU13" s="594"/>
      <c r="BV13" s="594"/>
      <c r="BW13" s="594"/>
      <c r="BX13" s="594"/>
      <c r="BY13" s="594"/>
      <c r="BZ13" s="594"/>
      <c r="CA13" s="594"/>
      <c r="CB13" s="603"/>
      <c r="CD13" s="607" t="s">
        <v>231</v>
      </c>
      <c r="CE13" s="608"/>
      <c r="CF13" s="608"/>
      <c r="CG13" s="608"/>
      <c r="CH13" s="608"/>
      <c r="CI13" s="608"/>
      <c r="CJ13" s="608"/>
      <c r="CK13" s="608"/>
      <c r="CL13" s="608"/>
      <c r="CM13" s="608"/>
      <c r="CN13" s="608"/>
      <c r="CO13" s="608"/>
      <c r="CP13" s="608"/>
      <c r="CQ13" s="609"/>
      <c r="CR13" s="593">
        <v>2551727</v>
      </c>
      <c r="CS13" s="594"/>
      <c r="CT13" s="594"/>
      <c r="CU13" s="594"/>
      <c r="CV13" s="594"/>
      <c r="CW13" s="594"/>
      <c r="CX13" s="594"/>
      <c r="CY13" s="595"/>
      <c r="CZ13" s="596">
        <v>13.2</v>
      </c>
      <c r="DA13" s="596"/>
      <c r="DB13" s="596"/>
      <c r="DC13" s="596"/>
      <c r="DD13" s="602">
        <v>937075</v>
      </c>
      <c r="DE13" s="594"/>
      <c r="DF13" s="594"/>
      <c r="DG13" s="594"/>
      <c r="DH13" s="594"/>
      <c r="DI13" s="594"/>
      <c r="DJ13" s="594"/>
      <c r="DK13" s="594"/>
      <c r="DL13" s="594"/>
      <c r="DM13" s="594"/>
      <c r="DN13" s="594"/>
      <c r="DO13" s="594"/>
      <c r="DP13" s="595"/>
      <c r="DQ13" s="602">
        <v>1329748</v>
      </c>
      <c r="DR13" s="594"/>
      <c r="DS13" s="594"/>
      <c r="DT13" s="594"/>
      <c r="DU13" s="594"/>
      <c r="DV13" s="594"/>
      <c r="DW13" s="594"/>
      <c r="DX13" s="594"/>
      <c r="DY13" s="594"/>
      <c r="DZ13" s="594"/>
      <c r="EA13" s="594"/>
      <c r="EB13" s="594"/>
      <c r="EC13" s="603"/>
    </row>
    <row r="14" spans="2:143" ht="11.25" customHeight="1">
      <c r="B14" s="590" t="s">
        <v>232</v>
      </c>
      <c r="C14" s="591"/>
      <c r="D14" s="591"/>
      <c r="E14" s="591"/>
      <c r="F14" s="591"/>
      <c r="G14" s="591"/>
      <c r="H14" s="591"/>
      <c r="I14" s="591"/>
      <c r="J14" s="591"/>
      <c r="K14" s="591"/>
      <c r="L14" s="591"/>
      <c r="M14" s="591"/>
      <c r="N14" s="591"/>
      <c r="O14" s="591"/>
      <c r="P14" s="591"/>
      <c r="Q14" s="592"/>
      <c r="R14" s="593" t="s">
        <v>107</v>
      </c>
      <c r="S14" s="594"/>
      <c r="T14" s="594"/>
      <c r="U14" s="594"/>
      <c r="V14" s="594"/>
      <c r="W14" s="594"/>
      <c r="X14" s="594"/>
      <c r="Y14" s="595"/>
      <c r="Z14" s="596" t="s">
        <v>107</v>
      </c>
      <c r="AA14" s="596"/>
      <c r="AB14" s="596"/>
      <c r="AC14" s="596"/>
      <c r="AD14" s="597" t="s">
        <v>107</v>
      </c>
      <c r="AE14" s="597"/>
      <c r="AF14" s="597"/>
      <c r="AG14" s="597"/>
      <c r="AH14" s="597"/>
      <c r="AI14" s="597"/>
      <c r="AJ14" s="597"/>
      <c r="AK14" s="597"/>
      <c r="AL14" s="598" t="s">
        <v>107</v>
      </c>
      <c r="AM14" s="599"/>
      <c r="AN14" s="599"/>
      <c r="AO14" s="600"/>
      <c r="AP14" s="590" t="s">
        <v>233</v>
      </c>
      <c r="AQ14" s="591"/>
      <c r="AR14" s="591"/>
      <c r="AS14" s="591"/>
      <c r="AT14" s="591"/>
      <c r="AU14" s="591"/>
      <c r="AV14" s="591"/>
      <c r="AW14" s="591"/>
      <c r="AX14" s="591"/>
      <c r="AY14" s="591"/>
      <c r="AZ14" s="591"/>
      <c r="BA14" s="591"/>
      <c r="BB14" s="591"/>
      <c r="BC14" s="591"/>
      <c r="BD14" s="591"/>
      <c r="BE14" s="591"/>
      <c r="BF14" s="592"/>
      <c r="BG14" s="593">
        <v>85375</v>
      </c>
      <c r="BH14" s="594"/>
      <c r="BI14" s="594"/>
      <c r="BJ14" s="594"/>
      <c r="BK14" s="594"/>
      <c r="BL14" s="594"/>
      <c r="BM14" s="594"/>
      <c r="BN14" s="595"/>
      <c r="BO14" s="596">
        <v>2.2000000000000002</v>
      </c>
      <c r="BP14" s="596"/>
      <c r="BQ14" s="596"/>
      <c r="BR14" s="596"/>
      <c r="BS14" s="602" t="s">
        <v>107</v>
      </c>
      <c r="BT14" s="594"/>
      <c r="BU14" s="594"/>
      <c r="BV14" s="594"/>
      <c r="BW14" s="594"/>
      <c r="BX14" s="594"/>
      <c r="BY14" s="594"/>
      <c r="BZ14" s="594"/>
      <c r="CA14" s="594"/>
      <c r="CB14" s="603"/>
      <c r="CD14" s="607" t="s">
        <v>234</v>
      </c>
      <c r="CE14" s="608"/>
      <c r="CF14" s="608"/>
      <c r="CG14" s="608"/>
      <c r="CH14" s="608"/>
      <c r="CI14" s="608"/>
      <c r="CJ14" s="608"/>
      <c r="CK14" s="608"/>
      <c r="CL14" s="608"/>
      <c r="CM14" s="608"/>
      <c r="CN14" s="608"/>
      <c r="CO14" s="608"/>
      <c r="CP14" s="608"/>
      <c r="CQ14" s="609"/>
      <c r="CR14" s="593">
        <v>478359</v>
      </c>
      <c r="CS14" s="594"/>
      <c r="CT14" s="594"/>
      <c r="CU14" s="594"/>
      <c r="CV14" s="594"/>
      <c r="CW14" s="594"/>
      <c r="CX14" s="594"/>
      <c r="CY14" s="595"/>
      <c r="CZ14" s="596">
        <v>2.5</v>
      </c>
      <c r="DA14" s="596"/>
      <c r="DB14" s="596"/>
      <c r="DC14" s="596"/>
      <c r="DD14" s="602">
        <v>15494</v>
      </c>
      <c r="DE14" s="594"/>
      <c r="DF14" s="594"/>
      <c r="DG14" s="594"/>
      <c r="DH14" s="594"/>
      <c r="DI14" s="594"/>
      <c r="DJ14" s="594"/>
      <c r="DK14" s="594"/>
      <c r="DL14" s="594"/>
      <c r="DM14" s="594"/>
      <c r="DN14" s="594"/>
      <c r="DO14" s="594"/>
      <c r="DP14" s="595"/>
      <c r="DQ14" s="602">
        <v>458404</v>
      </c>
      <c r="DR14" s="594"/>
      <c r="DS14" s="594"/>
      <c r="DT14" s="594"/>
      <c r="DU14" s="594"/>
      <c r="DV14" s="594"/>
      <c r="DW14" s="594"/>
      <c r="DX14" s="594"/>
      <c r="DY14" s="594"/>
      <c r="DZ14" s="594"/>
      <c r="EA14" s="594"/>
      <c r="EB14" s="594"/>
      <c r="EC14" s="603"/>
    </row>
    <row r="15" spans="2:143" ht="11.25" customHeight="1">
      <c r="B15" s="590" t="s">
        <v>235</v>
      </c>
      <c r="C15" s="591"/>
      <c r="D15" s="591"/>
      <c r="E15" s="591"/>
      <c r="F15" s="591"/>
      <c r="G15" s="591"/>
      <c r="H15" s="591"/>
      <c r="I15" s="591"/>
      <c r="J15" s="591"/>
      <c r="K15" s="591"/>
      <c r="L15" s="591"/>
      <c r="M15" s="591"/>
      <c r="N15" s="591"/>
      <c r="O15" s="591"/>
      <c r="P15" s="591"/>
      <c r="Q15" s="592"/>
      <c r="R15" s="593">
        <v>10392</v>
      </c>
      <c r="S15" s="594"/>
      <c r="T15" s="594"/>
      <c r="U15" s="594"/>
      <c r="V15" s="594"/>
      <c r="W15" s="594"/>
      <c r="X15" s="594"/>
      <c r="Y15" s="595"/>
      <c r="Z15" s="596">
        <v>0.1</v>
      </c>
      <c r="AA15" s="596"/>
      <c r="AB15" s="596"/>
      <c r="AC15" s="596"/>
      <c r="AD15" s="597">
        <v>10392</v>
      </c>
      <c r="AE15" s="597"/>
      <c r="AF15" s="597"/>
      <c r="AG15" s="597"/>
      <c r="AH15" s="597"/>
      <c r="AI15" s="597"/>
      <c r="AJ15" s="597"/>
      <c r="AK15" s="597"/>
      <c r="AL15" s="598">
        <v>0.1</v>
      </c>
      <c r="AM15" s="599"/>
      <c r="AN15" s="599"/>
      <c r="AO15" s="600"/>
      <c r="AP15" s="590" t="s">
        <v>236</v>
      </c>
      <c r="AQ15" s="591"/>
      <c r="AR15" s="591"/>
      <c r="AS15" s="591"/>
      <c r="AT15" s="591"/>
      <c r="AU15" s="591"/>
      <c r="AV15" s="591"/>
      <c r="AW15" s="591"/>
      <c r="AX15" s="591"/>
      <c r="AY15" s="591"/>
      <c r="AZ15" s="591"/>
      <c r="BA15" s="591"/>
      <c r="BB15" s="591"/>
      <c r="BC15" s="591"/>
      <c r="BD15" s="591"/>
      <c r="BE15" s="591"/>
      <c r="BF15" s="592"/>
      <c r="BG15" s="593">
        <v>258025</v>
      </c>
      <c r="BH15" s="594"/>
      <c r="BI15" s="594"/>
      <c r="BJ15" s="594"/>
      <c r="BK15" s="594"/>
      <c r="BL15" s="594"/>
      <c r="BM15" s="594"/>
      <c r="BN15" s="595"/>
      <c r="BO15" s="596">
        <v>6.6</v>
      </c>
      <c r="BP15" s="596"/>
      <c r="BQ15" s="596"/>
      <c r="BR15" s="596"/>
      <c r="BS15" s="602" t="s">
        <v>107</v>
      </c>
      <c r="BT15" s="594"/>
      <c r="BU15" s="594"/>
      <c r="BV15" s="594"/>
      <c r="BW15" s="594"/>
      <c r="BX15" s="594"/>
      <c r="BY15" s="594"/>
      <c r="BZ15" s="594"/>
      <c r="CA15" s="594"/>
      <c r="CB15" s="603"/>
      <c r="CD15" s="607" t="s">
        <v>237</v>
      </c>
      <c r="CE15" s="608"/>
      <c r="CF15" s="608"/>
      <c r="CG15" s="608"/>
      <c r="CH15" s="608"/>
      <c r="CI15" s="608"/>
      <c r="CJ15" s="608"/>
      <c r="CK15" s="608"/>
      <c r="CL15" s="608"/>
      <c r="CM15" s="608"/>
      <c r="CN15" s="608"/>
      <c r="CO15" s="608"/>
      <c r="CP15" s="608"/>
      <c r="CQ15" s="609"/>
      <c r="CR15" s="593">
        <v>2457478</v>
      </c>
      <c r="CS15" s="594"/>
      <c r="CT15" s="594"/>
      <c r="CU15" s="594"/>
      <c r="CV15" s="594"/>
      <c r="CW15" s="594"/>
      <c r="CX15" s="594"/>
      <c r="CY15" s="595"/>
      <c r="CZ15" s="596">
        <v>12.8</v>
      </c>
      <c r="DA15" s="596"/>
      <c r="DB15" s="596"/>
      <c r="DC15" s="596"/>
      <c r="DD15" s="602">
        <v>1061316</v>
      </c>
      <c r="DE15" s="594"/>
      <c r="DF15" s="594"/>
      <c r="DG15" s="594"/>
      <c r="DH15" s="594"/>
      <c r="DI15" s="594"/>
      <c r="DJ15" s="594"/>
      <c r="DK15" s="594"/>
      <c r="DL15" s="594"/>
      <c r="DM15" s="594"/>
      <c r="DN15" s="594"/>
      <c r="DO15" s="594"/>
      <c r="DP15" s="595"/>
      <c r="DQ15" s="602">
        <v>1575597</v>
      </c>
      <c r="DR15" s="594"/>
      <c r="DS15" s="594"/>
      <c r="DT15" s="594"/>
      <c r="DU15" s="594"/>
      <c r="DV15" s="594"/>
      <c r="DW15" s="594"/>
      <c r="DX15" s="594"/>
      <c r="DY15" s="594"/>
      <c r="DZ15" s="594"/>
      <c r="EA15" s="594"/>
      <c r="EB15" s="594"/>
      <c r="EC15" s="603"/>
    </row>
    <row r="16" spans="2:143" ht="11.25" customHeight="1">
      <c r="B16" s="590" t="s">
        <v>238</v>
      </c>
      <c r="C16" s="591"/>
      <c r="D16" s="591"/>
      <c r="E16" s="591"/>
      <c r="F16" s="591"/>
      <c r="G16" s="591"/>
      <c r="H16" s="591"/>
      <c r="I16" s="591"/>
      <c r="J16" s="591"/>
      <c r="K16" s="591"/>
      <c r="L16" s="591"/>
      <c r="M16" s="591"/>
      <c r="N16" s="591"/>
      <c r="O16" s="591"/>
      <c r="P16" s="591"/>
      <c r="Q16" s="592"/>
      <c r="R16" s="593">
        <v>6113370</v>
      </c>
      <c r="S16" s="594"/>
      <c r="T16" s="594"/>
      <c r="U16" s="594"/>
      <c r="V16" s="594"/>
      <c r="W16" s="594"/>
      <c r="X16" s="594"/>
      <c r="Y16" s="595"/>
      <c r="Z16" s="596">
        <v>30.9</v>
      </c>
      <c r="AA16" s="596"/>
      <c r="AB16" s="596"/>
      <c r="AC16" s="596"/>
      <c r="AD16" s="597">
        <v>4222684</v>
      </c>
      <c r="AE16" s="597"/>
      <c r="AF16" s="597"/>
      <c r="AG16" s="597"/>
      <c r="AH16" s="597"/>
      <c r="AI16" s="597"/>
      <c r="AJ16" s="597"/>
      <c r="AK16" s="597"/>
      <c r="AL16" s="598">
        <v>47</v>
      </c>
      <c r="AM16" s="599"/>
      <c r="AN16" s="599"/>
      <c r="AO16" s="600"/>
      <c r="AP16" s="590" t="s">
        <v>239</v>
      </c>
      <c r="AQ16" s="591"/>
      <c r="AR16" s="591"/>
      <c r="AS16" s="591"/>
      <c r="AT16" s="591"/>
      <c r="AU16" s="591"/>
      <c r="AV16" s="591"/>
      <c r="AW16" s="591"/>
      <c r="AX16" s="591"/>
      <c r="AY16" s="591"/>
      <c r="AZ16" s="591"/>
      <c r="BA16" s="591"/>
      <c r="BB16" s="591"/>
      <c r="BC16" s="591"/>
      <c r="BD16" s="591"/>
      <c r="BE16" s="591"/>
      <c r="BF16" s="592"/>
      <c r="BG16" s="593" t="s">
        <v>107</v>
      </c>
      <c r="BH16" s="594"/>
      <c r="BI16" s="594"/>
      <c r="BJ16" s="594"/>
      <c r="BK16" s="594"/>
      <c r="BL16" s="594"/>
      <c r="BM16" s="594"/>
      <c r="BN16" s="595"/>
      <c r="BO16" s="596" t="s">
        <v>107</v>
      </c>
      <c r="BP16" s="596"/>
      <c r="BQ16" s="596"/>
      <c r="BR16" s="596"/>
      <c r="BS16" s="602" t="s">
        <v>107</v>
      </c>
      <c r="BT16" s="594"/>
      <c r="BU16" s="594"/>
      <c r="BV16" s="594"/>
      <c r="BW16" s="594"/>
      <c r="BX16" s="594"/>
      <c r="BY16" s="594"/>
      <c r="BZ16" s="594"/>
      <c r="CA16" s="594"/>
      <c r="CB16" s="603"/>
      <c r="CD16" s="607" t="s">
        <v>240</v>
      </c>
      <c r="CE16" s="608"/>
      <c r="CF16" s="608"/>
      <c r="CG16" s="608"/>
      <c r="CH16" s="608"/>
      <c r="CI16" s="608"/>
      <c r="CJ16" s="608"/>
      <c r="CK16" s="608"/>
      <c r="CL16" s="608"/>
      <c r="CM16" s="608"/>
      <c r="CN16" s="608"/>
      <c r="CO16" s="608"/>
      <c r="CP16" s="608"/>
      <c r="CQ16" s="609"/>
      <c r="CR16" s="593">
        <v>190050</v>
      </c>
      <c r="CS16" s="594"/>
      <c r="CT16" s="594"/>
      <c r="CU16" s="594"/>
      <c r="CV16" s="594"/>
      <c r="CW16" s="594"/>
      <c r="CX16" s="594"/>
      <c r="CY16" s="595"/>
      <c r="CZ16" s="596">
        <v>1</v>
      </c>
      <c r="DA16" s="596"/>
      <c r="DB16" s="596"/>
      <c r="DC16" s="596"/>
      <c r="DD16" s="602" t="s">
        <v>107</v>
      </c>
      <c r="DE16" s="594"/>
      <c r="DF16" s="594"/>
      <c r="DG16" s="594"/>
      <c r="DH16" s="594"/>
      <c r="DI16" s="594"/>
      <c r="DJ16" s="594"/>
      <c r="DK16" s="594"/>
      <c r="DL16" s="594"/>
      <c r="DM16" s="594"/>
      <c r="DN16" s="594"/>
      <c r="DO16" s="594"/>
      <c r="DP16" s="595"/>
      <c r="DQ16" s="602">
        <v>67860</v>
      </c>
      <c r="DR16" s="594"/>
      <c r="DS16" s="594"/>
      <c r="DT16" s="594"/>
      <c r="DU16" s="594"/>
      <c r="DV16" s="594"/>
      <c r="DW16" s="594"/>
      <c r="DX16" s="594"/>
      <c r="DY16" s="594"/>
      <c r="DZ16" s="594"/>
      <c r="EA16" s="594"/>
      <c r="EB16" s="594"/>
      <c r="EC16" s="603"/>
    </row>
    <row r="17" spans="2:133" ht="11.25" customHeight="1">
      <c r="B17" s="590" t="s">
        <v>241</v>
      </c>
      <c r="C17" s="591"/>
      <c r="D17" s="591"/>
      <c r="E17" s="591"/>
      <c r="F17" s="591"/>
      <c r="G17" s="591"/>
      <c r="H17" s="591"/>
      <c r="I17" s="591"/>
      <c r="J17" s="591"/>
      <c r="K17" s="591"/>
      <c r="L17" s="591"/>
      <c r="M17" s="591"/>
      <c r="N17" s="591"/>
      <c r="O17" s="591"/>
      <c r="P17" s="591"/>
      <c r="Q17" s="592"/>
      <c r="R17" s="593">
        <v>4222684</v>
      </c>
      <c r="S17" s="594"/>
      <c r="T17" s="594"/>
      <c r="U17" s="594"/>
      <c r="V17" s="594"/>
      <c r="W17" s="594"/>
      <c r="X17" s="594"/>
      <c r="Y17" s="595"/>
      <c r="Z17" s="596">
        <v>21.4</v>
      </c>
      <c r="AA17" s="596"/>
      <c r="AB17" s="596"/>
      <c r="AC17" s="596"/>
      <c r="AD17" s="597">
        <v>4222684</v>
      </c>
      <c r="AE17" s="597"/>
      <c r="AF17" s="597"/>
      <c r="AG17" s="597"/>
      <c r="AH17" s="597"/>
      <c r="AI17" s="597"/>
      <c r="AJ17" s="597"/>
      <c r="AK17" s="597"/>
      <c r="AL17" s="598">
        <v>47</v>
      </c>
      <c r="AM17" s="599"/>
      <c r="AN17" s="599"/>
      <c r="AO17" s="600"/>
      <c r="AP17" s="590" t="s">
        <v>242</v>
      </c>
      <c r="AQ17" s="591"/>
      <c r="AR17" s="591"/>
      <c r="AS17" s="591"/>
      <c r="AT17" s="591"/>
      <c r="AU17" s="591"/>
      <c r="AV17" s="591"/>
      <c r="AW17" s="591"/>
      <c r="AX17" s="591"/>
      <c r="AY17" s="591"/>
      <c r="AZ17" s="591"/>
      <c r="BA17" s="591"/>
      <c r="BB17" s="591"/>
      <c r="BC17" s="591"/>
      <c r="BD17" s="591"/>
      <c r="BE17" s="591"/>
      <c r="BF17" s="592"/>
      <c r="BG17" s="593" t="s">
        <v>107</v>
      </c>
      <c r="BH17" s="594"/>
      <c r="BI17" s="594"/>
      <c r="BJ17" s="594"/>
      <c r="BK17" s="594"/>
      <c r="BL17" s="594"/>
      <c r="BM17" s="594"/>
      <c r="BN17" s="595"/>
      <c r="BO17" s="596" t="s">
        <v>107</v>
      </c>
      <c r="BP17" s="596"/>
      <c r="BQ17" s="596"/>
      <c r="BR17" s="596"/>
      <c r="BS17" s="602" t="s">
        <v>107</v>
      </c>
      <c r="BT17" s="594"/>
      <c r="BU17" s="594"/>
      <c r="BV17" s="594"/>
      <c r="BW17" s="594"/>
      <c r="BX17" s="594"/>
      <c r="BY17" s="594"/>
      <c r="BZ17" s="594"/>
      <c r="CA17" s="594"/>
      <c r="CB17" s="603"/>
      <c r="CD17" s="607" t="s">
        <v>243</v>
      </c>
      <c r="CE17" s="608"/>
      <c r="CF17" s="608"/>
      <c r="CG17" s="608"/>
      <c r="CH17" s="608"/>
      <c r="CI17" s="608"/>
      <c r="CJ17" s="608"/>
      <c r="CK17" s="608"/>
      <c r="CL17" s="608"/>
      <c r="CM17" s="608"/>
      <c r="CN17" s="608"/>
      <c r="CO17" s="608"/>
      <c r="CP17" s="608"/>
      <c r="CQ17" s="609"/>
      <c r="CR17" s="593">
        <v>1899942</v>
      </c>
      <c r="CS17" s="594"/>
      <c r="CT17" s="594"/>
      <c r="CU17" s="594"/>
      <c r="CV17" s="594"/>
      <c r="CW17" s="594"/>
      <c r="CX17" s="594"/>
      <c r="CY17" s="595"/>
      <c r="CZ17" s="596">
        <v>9.9</v>
      </c>
      <c r="DA17" s="596"/>
      <c r="DB17" s="596"/>
      <c r="DC17" s="596"/>
      <c r="DD17" s="602" t="s">
        <v>107</v>
      </c>
      <c r="DE17" s="594"/>
      <c r="DF17" s="594"/>
      <c r="DG17" s="594"/>
      <c r="DH17" s="594"/>
      <c r="DI17" s="594"/>
      <c r="DJ17" s="594"/>
      <c r="DK17" s="594"/>
      <c r="DL17" s="594"/>
      <c r="DM17" s="594"/>
      <c r="DN17" s="594"/>
      <c r="DO17" s="594"/>
      <c r="DP17" s="595"/>
      <c r="DQ17" s="602">
        <v>1845565</v>
      </c>
      <c r="DR17" s="594"/>
      <c r="DS17" s="594"/>
      <c r="DT17" s="594"/>
      <c r="DU17" s="594"/>
      <c r="DV17" s="594"/>
      <c r="DW17" s="594"/>
      <c r="DX17" s="594"/>
      <c r="DY17" s="594"/>
      <c r="DZ17" s="594"/>
      <c r="EA17" s="594"/>
      <c r="EB17" s="594"/>
      <c r="EC17" s="603"/>
    </row>
    <row r="18" spans="2:133" ht="11.25" customHeight="1">
      <c r="B18" s="590" t="s">
        <v>244</v>
      </c>
      <c r="C18" s="591"/>
      <c r="D18" s="591"/>
      <c r="E18" s="591"/>
      <c r="F18" s="591"/>
      <c r="G18" s="591"/>
      <c r="H18" s="591"/>
      <c r="I18" s="591"/>
      <c r="J18" s="591"/>
      <c r="K18" s="591"/>
      <c r="L18" s="591"/>
      <c r="M18" s="591"/>
      <c r="N18" s="591"/>
      <c r="O18" s="591"/>
      <c r="P18" s="591"/>
      <c r="Q18" s="592"/>
      <c r="R18" s="593">
        <v>575345</v>
      </c>
      <c r="S18" s="594"/>
      <c r="T18" s="594"/>
      <c r="U18" s="594"/>
      <c r="V18" s="594"/>
      <c r="W18" s="594"/>
      <c r="X18" s="594"/>
      <c r="Y18" s="595"/>
      <c r="Z18" s="596">
        <v>2.9</v>
      </c>
      <c r="AA18" s="596"/>
      <c r="AB18" s="596"/>
      <c r="AC18" s="596"/>
      <c r="AD18" s="597" t="s">
        <v>107</v>
      </c>
      <c r="AE18" s="597"/>
      <c r="AF18" s="597"/>
      <c r="AG18" s="597"/>
      <c r="AH18" s="597"/>
      <c r="AI18" s="597"/>
      <c r="AJ18" s="597"/>
      <c r="AK18" s="597"/>
      <c r="AL18" s="598" t="s">
        <v>107</v>
      </c>
      <c r="AM18" s="599"/>
      <c r="AN18" s="599"/>
      <c r="AO18" s="600"/>
      <c r="AP18" s="590" t="s">
        <v>245</v>
      </c>
      <c r="AQ18" s="591"/>
      <c r="AR18" s="591"/>
      <c r="AS18" s="591"/>
      <c r="AT18" s="591"/>
      <c r="AU18" s="591"/>
      <c r="AV18" s="591"/>
      <c r="AW18" s="591"/>
      <c r="AX18" s="591"/>
      <c r="AY18" s="591"/>
      <c r="AZ18" s="591"/>
      <c r="BA18" s="591"/>
      <c r="BB18" s="591"/>
      <c r="BC18" s="591"/>
      <c r="BD18" s="591"/>
      <c r="BE18" s="591"/>
      <c r="BF18" s="592"/>
      <c r="BG18" s="593" t="s">
        <v>107</v>
      </c>
      <c r="BH18" s="594"/>
      <c r="BI18" s="594"/>
      <c r="BJ18" s="594"/>
      <c r="BK18" s="594"/>
      <c r="BL18" s="594"/>
      <c r="BM18" s="594"/>
      <c r="BN18" s="595"/>
      <c r="BO18" s="596" t="s">
        <v>107</v>
      </c>
      <c r="BP18" s="596"/>
      <c r="BQ18" s="596"/>
      <c r="BR18" s="596"/>
      <c r="BS18" s="602" t="s">
        <v>107</v>
      </c>
      <c r="BT18" s="594"/>
      <c r="BU18" s="594"/>
      <c r="BV18" s="594"/>
      <c r="BW18" s="594"/>
      <c r="BX18" s="594"/>
      <c r="BY18" s="594"/>
      <c r="BZ18" s="594"/>
      <c r="CA18" s="594"/>
      <c r="CB18" s="603"/>
      <c r="CD18" s="607" t="s">
        <v>246</v>
      </c>
      <c r="CE18" s="608"/>
      <c r="CF18" s="608"/>
      <c r="CG18" s="608"/>
      <c r="CH18" s="608"/>
      <c r="CI18" s="608"/>
      <c r="CJ18" s="608"/>
      <c r="CK18" s="608"/>
      <c r="CL18" s="608"/>
      <c r="CM18" s="608"/>
      <c r="CN18" s="608"/>
      <c r="CO18" s="608"/>
      <c r="CP18" s="608"/>
      <c r="CQ18" s="609"/>
      <c r="CR18" s="593">
        <v>4320</v>
      </c>
      <c r="CS18" s="594"/>
      <c r="CT18" s="594"/>
      <c r="CU18" s="594"/>
      <c r="CV18" s="594"/>
      <c r="CW18" s="594"/>
      <c r="CX18" s="594"/>
      <c r="CY18" s="595"/>
      <c r="CZ18" s="596">
        <v>0</v>
      </c>
      <c r="DA18" s="596"/>
      <c r="DB18" s="596"/>
      <c r="DC18" s="596"/>
      <c r="DD18" s="602">
        <v>4320</v>
      </c>
      <c r="DE18" s="594"/>
      <c r="DF18" s="594"/>
      <c r="DG18" s="594"/>
      <c r="DH18" s="594"/>
      <c r="DI18" s="594"/>
      <c r="DJ18" s="594"/>
      <c r="DK18" s="594"/>
      <c r="DL18" s="594"/>
      <c r="DM18" s="594"/>
      <c r="DN18" s="594"/>
      <c r="DO18" s="594"/>
      <c r="DP18" s="595"/>
      <c r="DQ18" s="602">
        <v>4320</v>
      </c>
      <c r="DR18" s="594"/>
      <c r="DS18" s="594"/>
      <c r="DT18" s="594"/>
      <c r="DU18" s="594"/>
      <c r="DV18" s="594"/>
      <c r="DW18" s="594"/>
      <c r="DX18" s="594"/>
      <c r="DY18" s="594"/>
      <c r="DZ18" s="594"/>
      <c r="EA18" s="594"/>
      <c r="EB18" s="594"/>
      <c r="EC18" s="603"/>
    </row>
    <row r="19" spans="2:133" ht="11.25" customHeight="1">
      <c r="B19" s="590" t="s">
        <v>247</v>
      </c>
      <c r="C19" s="591"/>
      <c r="D19" s="591"/>
      <c r="E19" s="591"/>
      <c r="F19" s="591"/>
      <c r="G19" s="591"/>
      <c r="H19" s="591"/>
      <c r="I19" s="591"/>
      <c r="J19" s="591"/>
      <c r="K19" s="591"/>
      <c r="L19" s="591"/>
      <c r="M19" s="591"/>
      <c r="N19" s="591"/>
      <c r="O19" s="591"/>
      <c r="P19" s="591"/>
      <c r="Q19" s="592"/>
      <c r="R19" s="593">
        <v>1315341</v>
      </c>
      <c r="S19" s="594"/>
      <c r="T19" s="594"/>
      <c r="U19" s="594"/>
      <c r="V19" s="594"/>
      <c r="W19" s="594"/>
      <c r="X19" s="594"/>
      <c r="Y19" s="595"/>
      <c r="Z19" s="596">
        <v>6.7</v>
      </c>
      <c r="AA19" s="596"/>
      <c r="AB19" s="596"/>
      <c r="AC19" s="596"/>
      <c r="AD19" s="597" t="s">
        <v>107</v>
      </c>
      <c r="AE19" s="597"/>
      <c r="AF19" s="597"/>
      <c r="AG19" s="597"/>
      <c r="AH19" s="597"/>
      <c r="AI19" s="597"/>
      <c r="AJ19" s="597"/>
      <c r="AK19" s="597"/>
      <c r="AL19" s="598" t="s">
        <v>107</v>
      </c>
      <c r="AM19" s="599"/>
      <c r="AN19" s="599"/>
      <c r="AO19" s="600"/>
      <c r="AP19" s="590" t="s">
        <v>248</v>
      </c>
      <c r="AQ19" s="591"/>
      <c r="AR19" s="591"/>
      <c r="AS19" s="591"/>
      <c r="AT19" s="591"/>
      <c r="AU19" s="591"/>
      <c r="AV19" s="591"/>
      <c r="AW19" s="591"/>
      <c r="AX19" s="591"/>
      <c r="AY19" s="591"/>
      <c r="AZ19" s="591"/>
      <c r="BA19" s="591"/>
      <c r="BB19" s="591"/>
      <c r="BC19" s="591"/>
      <c r="BD19" s="591"/>
      <c r="BE19" s="591"/>
      <c r="BF19" s="592"/>
      <c r="BG19" s="593">
        <v>142569</v>
      </c>
      <c r="BH19" s="594"/>
      <c r="BI19" s="594"/>
      <c r="BJ19" s="594"/>
      <c r="BK19" s="594"/>
      <c r="BL19" s="594"/>
      <c r="BM19" s="594"/>
      <c r="BN19" s="595"/>
      <c r="BO19" s="596">
        <v>3.6</v>
      </c>
      <c r="BP19" s="596"/>
      <c r="BQ19" s="596"/>
      <c r="BR19" s="596"/>
      <c r="BS19" s="602" t="s">
        <v>107</v>
      </c>
      <c r="BT19" s="594"/>
      <c r="BU19" s="594"/>
      <c r="BV19" s="594"/>
      <c r="BW19" s="594"/>
      <c r="BX19" s="594"/>
      <c r="BY19" s="594"/>
      <c r="BZ19" s="594"/>
      <c r="CA19" s="594"/>
      <c r="CB19" s="603"/>
      <c r="CD19" s="607" t="s">
        <v>249</v>
      </c>
      <c r="CE19" s="608"/>
      <c r="CF19" s="608"/>
      <c r="CG19" s="608"/>
      <c r="CH19" s="608"/>
      <c r="CI19" s="608"/>
      <c r="CJ19" s="608"/>
      <c r="CK19" s="608"/>
      <c r="CL19" s="608"/>
      <c r="CM19" s="608"/>
      <c r="CN19" s="608"/>
      <c r="CO19" s="608"/>
      <c r="CP19" s="608"/>
      <c r="CQ19" s="609"/>
      <c r="CR19" s="593" t="s">
        <v>107</v>
      </c>
      <c r="CS19" s="594"/>
      <c r="CT19" s="594"/>
      <c r="CU19" s="594"/>
      <c r="CV19" s="594"/>
      <c r="CW19" s="594"/>
      <c r="CX19" s="594"/>
      <c r="CY19" s="595"/>
      <c r="CZ19" s="596" t="s">
        <v>107</v>
      </c>
      <c r="DA19" s="596"/>
      <c r="DB19" s="596"/>
      <c r="DC19" s="596"/>
      <c r="DD19" s="602" t="s">
        <v>107</v>
      </c>
      <c r="DE19" s="594"/>
      <c r="DF19" s="594"/>
      <c r="DG19" s="594"/>
      <c r="DH19" s="594"/>
      <c r="DI19" s="594"/>
      <c r="DJ19" s="594"/>
      <c r="DK19" s="594"/>
      <c r="DL19" s="594"/>
      <c r="DM19" s="594"/>
      <c r="DN19" s="594"/>
      <c r="DO19" s="594"/>
      <c r="DP19" s="595"/>
      <c r="DQ19" s="602" t="s">
        <v>107</v>
      </c>
      <c r="DR19" s="594"/>
      <c r="DS19" s="594"/>
      <c r="DT19" s="594"/>
      <c r="DU19" s="594"/>
      <c r="DV19" s="594"/>
      <c r="DW19" s="594"/>
      <c r="DX19" s="594"/>
      <c r="DY19" s="594"/>
      <c r="DZ19" s="594"/>
      <c r="EA19" s="594"/>
      <c r="EB19" s="594"/>
      <c r="EC19" s="603"/>
    </row>
    <row r="20" spans="2:133" ht="11.25" customHeight="1">
      <c r="B20" s="590" t="s">
        <v>250</v>
      </c>
      <c r="C20" s="591"/>
      <c r="D20" s="591"/>
      <c r="E20" s="591"/>
      <c r="F20" s="591"/>
      <c r="G20" s="591"/>
      <c r="H20" s="591"/>
      <c r="I20" s="591"/>
      <c r="J20" s="591"/>
      <c r="K20" s="591"/>
      <c r="L20" s="591"/>
      <c r="M20" s="591"/>
      <c r="N20" s="591"/>
      <c r="O20" s="591"/>
      <c r="P20" s="591"/>
      <c r="Q20" s="592"/>
      <c r="R20" s="593">
        <v>10990948</v>
      </c>
      <c r="S20" s="594"/>
      <c r="T20" s="594"/>
      <c r="U20" s="594"/>
      <c r="V20" s="594"/>
      <c r="W20" s="594"/>
      <c r="X20" s="594"/>
      <c r="Y20" s="595"/>
      <c r="Z20" s="596">
        <v>55.6</v>
      </c>
      <c r="AA20" s="596"/>
      <c r="AB20" s="596"/>
      <c r="AC20" s="596"/>
      <c r="AD20" s="597">
        <v>8967007</v>
      </c>
      <c r="AE20" s="597"/>
      <c r="AF20" s="597"/>
      <c r="AG20" s="597"/>
      <c r="AH20" s="597"/>
      <c r="AI20" s="597"/>
      <c r="AJ20" s="597"/>
      <c r="AK20" s="597"/>
      <c r="AL20" s="598">
        <v>99.7</v>
      </c>
      <c r="AM20" s="599"/>
      <c r="AN20" s="599"/>
      <c r="AO20" s="600"/>
      <c r="AP20" s="590" t="s">
        <v>251</v>
      </c>
      <c r="AQ20" s="591"/>
      <c r="AR20" s="591"/>
      <c r="AS20" s="591"/>
      <c r="AT20" s="591"/>
      <c r="AU20" s="591"/>
      <c r="AV20" s="591"/>
      <c r="AW20" s="591"/>
      <c r="AX20" s="591"/>
      <c r="AY20" s="591"/>
      <c r="AZ20" s="591"/>
      <c r="BA20" s="591"/>
      <c r="BB20" s="591"/>
      <c r="BC20" s="591"/>
      <c r="BD20" s="591"/>
      <c r="BE20" s="591"/>
      <c r="BF20" s="592"/>
      <c r="BG20" s="593">
        <v>142569</v>
      </c>
      <c r="BH20" s="594"/>
      <c r="BI20" s="594"/>
      <c r="BJ20" s="594"/>
      <c r="BK20" s="594"/>
      <c r="BL20" s="594"/>
      <c r="BM20" s="594"/>
      <c r="BN20" s="595"/>
      <c r="BO20" s="596">
        <v>3.6</v>
      </c>
      <c r="BP20" s="596"/>
      <c r="BQ20" s="596"/>
      <c r="BR20" s="596"/>
      <c r="BS20" s="602" t="s">
        <v>107</v>
      </c>
      <c r="BT20" s="594"/>
      <c r="BU20" s="594"/>
      <c r="BV20" s="594"/>
      <c r="BW20" s="594"/>
      <c r="BX20" s="594"/>
      <c r="BY20" s="594"/>
      <c r="BZ20" s="594"/>
      <c r="CA20" s="594"/>
      <c r="CB20" s="603"/>
      <c r="CD20" s="607" t="s">
        <v>252</v>
      </c>
      <c r="CE20" s="608"/>
      <c r="CF20" s="608"/>
      <c r="CG20" s="608"/>
      <c r="CH20" s="608"/>
      <c r="CI20" s="608"/>
      <c r="CJ20" s="608"/>
      <c r="CK20" s="608"/>
      <c r="CL20" s="608"/>
      <c r="CM20" s="608"/>
      <c r="CN20" s="608"/>
      <c r="CO20" s="608"/>
      <c r="CP20" s="608"/>
      <c r="CQ20" s="609"/>
      <c r="CR20" s="593">
        <v>19271874</v>
      </c>
      <c r="CS20" s="594"/>
      <c r="CT20" s="594"/>
      <c r="CU20" s="594"/>
      <c r="CV20" s="594"/>
      <c r="CW20" s="594"/>
      <c r="CX20" s="594"/>
      <c r="CY20" s="595"/>
      <c r="CZ20" s="596">
        <v>100</v>
      </c>
      <c r="DA20" s="596"/>
      <c r="DB20" s="596"/>
      <c r="DC20" s="596"/>
      <c r="DD20" s="602">
        <v>2696490</v>
      </c>
      <c r="DE20" s="594"/>
      <c r="DF20" s="594"/>
      <c r="DG20" s="594"/>
      <c r="DH20" s="594"/>
      <c r="DI20" s="594"/>
      <c r="DJ20" s="594"/>
      <c r="DK20" s="594"/>
      <c r="DL20" s="594"/>
      <c r="DM20" s="594"/>
      <c r="DN20" s="594"/>
      <c r="DO20" s="594"/>
      <c r="DP20" s="595"/>
      <c r="DQ20" s="602">
        <v>13426894</v>
      </c>
      <c r="DR20" s="594"/>
      <c r="DS20" s="594"/>
      <c r="DT20" s="594"/>
      <c r="DU20" s="594"/>
      <c r="DV20" s="594"/>
      <c r="DW20" s="594"/>
      <c r="DX20" s="594"/>
      <c r="DY20" s="594"/>
      <c r="DZ20" s="594"/>
      <c r="EA20" s="594"/>
      <c r="EB20" s="594"/>
      <c r="EC20" s="603"/>
    </row>
    <row r="21" spans="2:133" ht="11.25" customHeight="1">
      <c r="B21" s="590" t="s">
        <v>253</v>
      </c>
      <c r="C21" s="591"/>
      <c r="D21" s="591"/>
      <c r="E21" s="591"/>
      <c r="F21" s="591"/>
      <c r="G21" s="591"/>
      <c r="H21" s="591"/>
      <c r="I21" s="591"/>
      <c r="J21" s="591"/>
      <c r="K21" s="591"/>
      <c r="L21" s="591"/>
      <c r="M21" s="591"/>
      <c r="N21" s="591"/>
      <c r="O21" s="591"/>
      <c r="P21" s="591"/>
      <c r="Q21" s="592"/>
      <c r="R21" s="593">
        <v>4228</v>
      </c>
      <c r="S21" s="594"/>
      <c r="T21" s="594"/>
      <c r="U21" s="594"/>
      <c r="V21" s="594"/>
      <c r="W21" s="594"/>
      <c r="X21" s="594"/>
      <c r="Y21" s="595"/>
      <c r="Z21" s="596">
        <v>0</v>
      </c>
      <c r="AA21" s="596"/>
      <c r="AB21" s="596"/>
      <c r="AC21" s="596"/>
      <c r="AD21" s="597">
        <v>4228</v>
      </c>
      <c r="AE21" s="597"/>
      <c r="AF21" s="597"/>
      <c r="AG21" s="597"/>
      <c r="AH21" s="597"/>
      <c r="AI21" s="597"/>
      <c r="AJ21" s="597"/>
      <c r="AK21" s="597"/>
      <c r="AL21" s="598">
        <v>0</v>
      </c>
      <c r="AM21" s="599"/>
      <c r="AN21" s="599"/>
      <c r="AO21" s="600"/>
      <c r="AP21" s="610" t="s">
        <v>254</v>
      </c>
      <c r="AQ21" s="611"/>
      <c r="AR21" s="611"/>
      <c r="AS21" s="611"/>
      <c r="AT21" s="611"/>
      <c r="AU21" s="611"/>
      <c r="AV21" s="611"/>
      <c r="AW21" s="611"/>
      <c r="AX21" s="611"/>
      <c r="AY21" s="611"/>
      <c r="AZ21" s="611"/>
      <c r="BA21" s="611"/>
      <c r="BB21" s="611"/>
      <c r="BC21" s="611"/>
      <c r="BD21" s="611"/>
      <c r="BE21" s="611"/>
      <c r="BF21" s="612"/>
      <c r="BG21" s="593">
        <v>9314</v>
      </c>
      <c r="BH21" s="594"/>
      <c r="BI21" s="594"/>
      <c r="BJ21" s="594"/>
      <c r="BK21" s="594"/>
      <c r="BL21" s="594"/>
      <c r="BM21" s="594"/>
      <c r="BN21" s="595"/>
      <c r="BO21" s="596">
        <v>0.2</v>
      </c>
      <c r="BP21" s="596"/>
      <c r="BQ21" s="596"/>
      <c r="BR21" s="596"/>
      <c r="BS21" s="602" t="s">
        <v>107</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255</v>
      </c>
      <c r="C22" s="591"/>
      <c r="D22" s="591"/>
      <c r="E22" s="591"/>
      <c r="F22" s="591"/>
      <c r="G22" s="591"/>
      <c r="H22" s="591"/>
      <c r="I22" s="591"/>
      <c r="J22" s="591"/>
      <c r="K22" s="591"/>
      <c r="L22" s="591"/>
      <c r="M22" s="591"/>
      <c r="N22" s="591"/>
      <c r="O22" s="591"/>
      <c r="P22" s="591"/>
      <c r="Q22" s="592"/>
      <c r="R22" s="593">
        <v>45435</v>
      </c>
      <c r="S22" s="594"/>
      <c r="T22" s="594"/>
      <c r="U22" s="594"/>
      <c r="V22" s="594"/>
      <c r="W22" s="594"/>
      <c r="X22" s="594"/>
      <c r="Y22" s="595"/>
      <c r="Z22" s="596">
        <v>0.2</v>
      </c>
      <c r="AA22" s="596"/>
      <c r="AB22" s="596"/>
      <c r="AC22" s="596"/>
      <c r="AD22" s="597" t="s">
        <v>107</v>
      </c>
      <c r="AE22" s="597"/>
      <c r="AF22" s="597"/>
      <c r="AG22" s="597"/>
      <c r="AH22" s="597"/>
      <c r="AI22" s="597"/>
      <c r="AJ22" s="597"/>
      <c r="AK22" s="597"/>
      <c r="AL22" s="598" t="s">
        <v>107</v>
      </c>
      <c r="AM22" s="599"/>
      <c r="AN22" s="599"/>
      <c r="AO22" s="600"/>
      <c r="AP22" s="610" t="s">
        <v>256</v>
      </c>
      <c r="AQ22" s="611"/>
      <c r="AR22" s="611"/>
      <c r="AS22" s="611"/>
      <c r="AT22" s="611"/>
      <c r="AU22" s="611"/>
      <c r="AV22" s="611"/>
      <c r="AW22" s="611"/>
      <c r="AX22" s="611"/>
      <c r="AY22" s="611"/>
      <c r="AZ22" s="611"/>
      <c r="BA22" s="611"/>
      <c r="BB22" s="611"/>
      <c r="BC22" s="611"/>
      <c r="BD22" s="611"/>
      <c r="BE22" s="611"/>
      <c r="BF22" s="612"/>
      <c r="BG22" s="593" t="s">
        <v>107</v>
      </c>
      <c r="BH22" s="594"/>
      <c r="BI22" s="594"/>
      <c r="BJ22" s="594"/>
      <c r="BK22" s="594"/>
      <c r="BL22" s="594"/>
      <c r="BM22" s="594"/>
      <c r="BN22" s="595"/>
      <c r="BO22" s="596" t="s">
        <v>107</v>
      </c>
      <c r="BP22" s="596"/>
      <c r="BQ22" s="596"/>
      <c r="BR22" s="596"/>
      <c r="BS22" s="602" t="s">
        <v>107</v>
      </c>
      <c r="BT22" s="594"/>
      <c r="BU22" s="594"/>
      <c r="BV22" s="594"/>
      <c r="BW22" s="594"/>
      <c r="BX22" s="594"/>
      <c r="BY22" s="594"/>
      <c r="BZ22" s="594"/>
      <c r="CA22" s="594"/>
      <c r="CB22" s="603"/>
      <c r="CD22" s="575" t="s">
        <v>257</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258</v>
      </c>
      <c r="C23" s="591"/>
      <c r="D23" s="591"/>
      <c r="E23" s="591"/>
      <c r="F23" s="591"/>
      <c r="G23" s="591"/>
      <c r="H23" s="591"/>
      <c r="I23" s="591"/>
      <c r="J23" s="591"/>
      <c r="K23" s="591"/>
      <c r="L23" s="591"/>
      <c r="M23" s="591"/>
      <c r="N23" s="591"/>
      <c r="O23" s="591"/>
      <c r="P23" s="591"/>
      <c r="Q23" s="592"/>
      <c r="R23" s="593">
        <v>297545</v>
      </c>
      <c r="S23" s="594"/>
      <c r="T23" s="594"/>
      <c r="U23" s="594"/>
      <c r="V23" s="594"/>
      <c r="W23" s="594"/>
      <c r="X23" s="594"/>
      <c r="Y23" s="595"/>
      <c r="Z23" s="596">
        <v>1.5</v>
      </c>
      <c r="AA23" s="596"/>
      <c r="AB23" s="596"/>
      <c r="AC23" s="596"/>
      <c r="AD23" s="597">
        <v>12903</v>
      </c>
      <c r="AE23" s="597"/>
      <c r="AF23" s="597"/>
      <c r="AG23" s="597"/>
      <c r="AH23" s="597"/>
      <c r="AI23" s="597"/>
      <c r="AJ23" s="597"/>
      <c r="AK23" s="597"/>
      <c r="AL23" s="598">
        <v>0.1</v>
      </c>
      <c r="AM23" s="599"/>
      <c r="AN23" s="599"/>
      <c r="AO23" s="600"/>
      <c r="AP23" s="610" t="s">
        <v>259</v>
      </c>
      <c r="AQ23" s="611"/>
      <c r="AR23" s="611"/>
      <c r="AS23" s="611"/>
      <c r="AT23" s="611"/>
      <c r="AU23" s="611"/>
      <c r="AV23" s="611"/>
      <c r="AW23" s="611"/>
      <c r="AX23" s="611"/>
      <c r="AY23" s="611"/>
      <c r="AZ23" s="611"/>
      <c r="BA23" s="611"/>
      <c r="BB23" s="611"/>
      <c r="BC23" s="611"/>
      <c r="BD23" s="611"/>
      <c r="BE23" s="611"/>
      <c r="BF23" s="612"/>
      <c r="BG23" s="593">
        <v>133255</v>
      </c>
      <c r="BH23" s="594"/>
      <c r="BI23" s="594"/>
      <c r="BJ23" s="594"/>
      <c r="BK23" s="594"/>
      <c r="BL23" s="594"/>
      <c r="BM23" s="594"/>
      <c r="BN23" s="595"/>
      <c r="BO23" s="596">
        <v>3.4</v>
      </c>
      <c r="BP23" s="596"/>
      <c r="BQ23" s="596"/>
      <c r="BR23" s="596"/>
      <c r="BS23" s="602" t="s">
        <v>107</v>
      </c>
      <c r="BT23" s="594"/>
      <c r="BU23" s="594"/>
      <c r="BV23" s="594"/>
      <c r="BW23" s="594"/>
      <c r="BX23" s="594"/>
      <c r="BY23" s="594"/>
      <c r="BZ23" s="594"/>
      <c r="CA23" s="594"/>
      <c r="CB23" s="603"/>
      <c r="CD23" s="575" t="s">
        <v>198</v>
      </c>
      <c r="CE23" s="576"/>
      <c r="CF23" s="576"/>
      <c r="CG23" s="576"/>
      <c r="CH23" s="576"/>
      <c r="CI23" s="576"/>
      <c r="CJ23" s="576"/>
      <c r="CK23" s="576"/>
      <c r="CL23" s="576"/>
      <c r="CM23" s="576"/>
      <c r="CN23" s="576"/>
      <c r="CO23" s="576"/>
      <c r="CP23" s="576"/>
      <c r="CQ23" s="577"/>
      <c r="CR23" s="575" t="s">
        <v>260</v>
      </c>
      <c r="CS23" s="576"/>
      <c r="CT23" s="576"/>
      <c r="CU23" s="576"/>
      <c r="CV23" s="576"/>
      <c r="CW23" s="576"/>
      <c r="CX23" s="576"/>
      <c r="CY23" s="577"/>
      <c r="CZ23" s="575" t="s">
        <v>261</v>
      </c>
      <c r="DA23" s="576"/>
      <c r="DB23" s="576"/>
      <c r="DC23" s="577"/>
      <c r="DD23" s="575" t="s">
        <v>262</v>
      </c>
      <c r="DE23" s="576"/>
      <c r="DF23" s="576"/>
      <c r="DG23" s="576"/>
      <c r="DH23" s="576"/>
      <c r="DI23" s="576"/>
      <c r="DJ23" s="576"/>
      <c r="DK23" s="577"/>
      <c r="DL23" s="616" t="s">
        <v>263</v>
      </c>
      <c r="DM23" s="617"/>
      <c r="DN23" s="617"/>
      <c r="DO23" s="617"/>
      <c r="DP23" s="617"/>
      <c r="DQ23" s="617"/>
      <c r="DR23" s="617"/>
      <c r="DS23" s="617"/>
      <c r="DT23" s="617"/>
      <c r="DU23" s="617"/>
      <c r="DV23" s="618"/>
      <c r="DW23" s="575" t="s">
        <v>264</v>
      </c>
      <c r="DX23" s="576"/>
      <c r="DY23" s="576"/>
      <c r="DZ23" s="576"/>
      <c r="EA23" s="576"/>
      <c r="EB23" s="576"/>
      <c r="EC23" s="577"/>
    </row>
    <row r="24" spans="2:133" ht="11.25" customHeight="1">
      <c r="B24" s="590" t="s">
        <v>265</v>
      </c>
      <c r="C24" s="591"/>
      <c r="D24" s="591"/>
      <c r="E24" s="591"/>
      <c r="F24" s="591"/>
      <c r="G24" s="591"/>
      <c r="H24" s="591"/>
      <c r="I24" s="591"/>
      <c r="J24" s="591"/>
      <c r="K24" s="591"/>
      <c r="L24" s="591"/>
      <c r="M24" s="591"/>
      <c r="N24" s="591"/>
      <c r="O24" s="591"/>
      <c r="P24" s="591"/>
      <c r="Q24" s="592"/>
      <c r="R24" s="593">
        <v>23683</v>
      </c>
      <c r="S24" s="594"/>
      <c r="T24" s="594"/>
      <c r="U24" s="594"/>
      <c r="V24" s="594"/>
      <c r="W24" s="594"/>
      <c r="X24" s="594"/>
      <c r="Y24" s="595"/>
      <c r="Z24" s="596">
        <v>0.1</v>
      </c>
      <c r="AA24" s="596"/>
      <c r="AB24" s="596"/>
      <c r="AC24" s="596"/>
      <c r="AD24" s="597" t="s">
        <v>107</v>
      </c>
      <c r="AE24" s="597"/>
      <c r="AF24" s="597"/>
      <c r="AG24" s="597"/>
      <c r="AH24" s="597"/>
      <c r="AI24" s="597"/>
      <c r="AJ24" s="597"/>
      <c r="AK24" s="597"/>
      <c r="AL24" s="598" t="s">
        <v>107</v>
      </c>
      <c r="AM24" s="599"/>
      <c r="AN24" s="599"/>
      <c r="AO24" s="600"/>
      <c r="AP24" s="610" t="s">
        <v>266</v>
      </c>
      <c r="AQ24" s="611"/>
      <c r="AR24" s="611"/>
      <c r="AS24" s="611"/>
      <c r="AT24" s="611"/>
      <c r="AU24" s="611"/>
      <c r="AV24" s="611"/>
      <c r="AW24" s="611"/>
      <c r="AX24" s="611"/>
      <c r="AY24" s="611"/>
      <c r="AZ24" s="611"/>
      <c r="BA24" s="611"/>
      <c r="BB24" s="611"/>
      <c r="BC24" s="611"/>
      <c r="BD24" s="611"/>
      <c r="BE24" s="611"/>
      <c r="BF24" s="612"/>
      <c r="BG24" s="593" t="s">
        <v>107</v>
      </c>
      <c r="BH24" s="594"/>
      <c r="BI24" s="594"/>
      <c r="BJ24" s="594"/>
      <c r="BK24" s="594"/>
      <c r="BL24" s="594"/>
      <c r="BM24" s="594"/>
      <c r="BN24" s="595"/>
      <c r="BO24" s="596" t="s">
        <v>107</v>
      </c>
      <c r="BP24" s="596"/>
      <c r="BQ24" s="596"/>
      <c r="BR24" s="596"/>
      <c r="BS24" s="602" t="s">
        <v>107</v>
      </c>
      <c r="BT24" s="594"/>
      <c r="BU24" s="594"/>
      <c r="BV24" s="594"/>
      <c r="BW24" s="594"/>
      <c r="BX24" s="594"/>
      <c r="BY24" s="594"/>
      <c r="BZ24" s="594"/>
      <c r="CA24" s="594"/>
      <c r="CB24" s="603"/>
      <c r="CD24" s="604" t="s">
        <v>267</v>
      </c>
      <c r="CE24" s="605"/>
      <c r="CF24" s="605"/>
      <c r="CG24" s="605"/>
      <c r="CH24" s="605"/>
      <c r="CI24" s="605"/>
      <c r="CJ24" s="605"/>
      <c r="CK24" s="605"/>
      <c r="CL24" s="605"/>
      <c r="CM24" s="605"/>
      <c r="CN24" s="605"/>
      <c r="CO24" s="605"/>
      <c r="CP24" s="605"/>
      <c r="CQ24" s="606"/>
      <c r="CR24" s="582">
        <v>6951617</v>
      </c>
      <c r="CS24" s="583"/>
      <c r="CT24" s="583"/>
      <c r="CU24" s="583"/>
      <c r="CV24" s="583"/>
      <c r="CW24" s="583"/>
      <c r="CX24" s="583"/>
      <c r="CY24" s="584"/>
      <c r="CZ24" s="620">
        <v>36.1</v>
      </c>
      <c r="DA24" s="621"/>
      <c r="DB24" s="621"/>
      <c r="DC24" s="622"/>
      <c r="DD24" s="619">
        <v>5090253</v>
      </c>
      <c r="DE24" s="583"/>
      <c r="DF24" s="583"/>
      <c r="DG24" s="583"/>
      <c r="DH24" s="583"/>
      <c r="DI24" s="583"/>
      <c r="DJ24" s="583"/>
      <c r="DK24" s="584"/>
      <c r="DL24" s="619">
        <v>4397612</v>
      </c>
      <c r="DM24" s="583"/>
      <c r="DN24" s="583"/>
      <c r="DO24" s="583"/>
      <c r="DP24" s="583"/>
      <c r="DQ24" s="583"/>
      <c r="DR24" s="583"/>
      <c r="DS24" s="583"/>
      <c r="DT24" s="583"/>
      <c r="DU24" s="583"/>
      <c r="DV24" s="584"/>
      <c r="DW24" s="587">
        <v>46</v>
      </c>
      <c r="DX24" s="588"/>
      <c r="DY24" s="588"/>
      <c r="DZ24" s="588"/>
      <c r="EA24" s="588"/>
      <c r="EB24" s="588"/>
      <c r="EC24" s="589"/>
    </row>
    <row r="25" spans="2:133" ht="11.25" customHeight="1">
      <c r="B25" s="590" t="s">
        <v>268</v>
      </c>
      <c r="C25" s="591"/>
      <c r="D25" s="591"/>
      <c r="E25" s="591"/>
      <c r="F25" s="591"/>
      <c r="G25" s="591"/>
      <c r="H25" s="591"/>
      <c r="I25" s="591"/>
      <c r="J25" s="591"/>
      <c r="K25" s="591"/>
      <c r="L25" s="591"/>
      <c r="M25" s="591"/>
      <c r="N25" s="591"/>
      <c r="O25" s="591"/>
      <c r="P25" s="591"/>
      <c r="Q25" s="592"/>
      <c r="R25" s="593">
        <v>2019565</v>
      </c>
      <c r="S25" s="594"/>
      <c r="T25" s="594"/>
      <c r="U25" s="594"/>
      <c r="V25" s="594"/>
      <c r="W25" s="594"/>
      <c r="X25" s="594"/>
      <c r="Y25" s="595"/>
      <c r="Z25" s="596">
        <v>10.199999999999999</v>
      </c>
      <c r="AA25" s="596"/>
      <c r="AB25" s="596"/>
      <c r="AC25" s="596"/>
      <c r="AD25" s="597" t="s">
        <v>107</v>
      </c>
      <c r="AE25" s="597"/>
      <c r="AF25" s="597"/>
      <c r="AG25" s="597"/>
      <c r="AH25" s="597"/>
      <c r="AI25" s="597"/>
      <c r="AJ25" s="597"/>
      <c r="AK25" s="597"/>
      <c r="AL25" s="598" t="s">
        <v>107</v>
      </c>
      <c r="AM25" s="599"/>
      <c r="AN25" s="599"/>
      <c r="AO25" s="600"/>
      <c r="AP25" s="610" t="s">
        <v>269</v>
      </c>
      <c r="AQ25" s="611"/>
      <c r="AR25" s="611"/>
      <c r="AS25" s="611"/>
      <c r="AT25" s="611"/>
      <c r="AU25" s="611"/>
      <c r="AV25" s="611"/>
      <c r="AW25" s="611"/>
      <c r="AX25" s="611"/>
      <c r="AY25" s="611"/>
      <c r="AZ25" s="611"/>
      <c r="BA25" s="611"/>
      <c r="BB25" s="611"/>
      <c r="BC25" s="611"/>
      <c r="BD25" s="611"/>
      <c r="BE25" s="611"/>
      <c r="BF25" s="612"/>
      <c r="BG25" s="593" t="s">
        <v>107</v>
      </c>
      <c r="BH25" s="594"/>
      <c r="BI25" s="594"/>
      <c r="BJ25" s="594"/>
      <c r="BK25" s="594"/>
      <c r="BL25" s="594"/>
      <c r="BM25" s="594"/>
      <c r="BN25" s="595"/>
      <c r="BO25" s="596" t="s">
        <v>107</v>
      </c>
      <c r="BP25" s="596"/>
      <c r="BQ25" s="596"/>
      <c r="BR25" s="596"/>
      <c r="BS25" s="602" t="s">
        <v>107</v>
      </c>
      <c r="BT25" s="594"/>
      <c r="BU25" s="594"/>
      <c r="BV25" s="594"/>
      <c r="BW25" s="594"/>
      <c r="BX25" s="594"/>
      <c r="BY25" s="594"/>
      <c r="BZ25" s="594"/>
      <c r="CA25" s="594"/>
      <c r="CB25" s="603"/>
      <c r="CD25" s="607" t="s">
        <v>270</v>
      </c>
      <c r="CE25" s="608"/>
      <c r="CF25" s="608"/>
      <c r="CG25" s="608"/>
      <c r="CH25" s="608"/>
      <c r="CI25" s="608"/>
      <c r="CJ25" s="608"/>
      <c r="CK25" s="608"/>
      <c r="CL25" s="608"/>
      <c r="CM25" s="608"/>
      <c r="CN25" s="608"/>
      <c r="CO25" s="608"/>
      <c r="CP25" s="608"/>
      <c r="CQ25" s="609"/>
      <c r="CR25" s="593">
        <v>2658827</v>
      </c>
      <c r="CS25" s="625"/>
      <c r="CT25" s="625"/>
      <c r="CU25" s="625"/>
      <c r="CV25" s="625"/>
      <c r="CW25" s="625"/>
      <c r="CX25" s="625"/>
      <c r="CY25" s="626"/>
      <c r="CZ25" s="627">
        <v>13.8</v>
      </c>
      <c r="DA25" s="628"/>
      <c r="DB25" s="628"/>
      <c r="DC25" s="629"/>
      <c r="DD25" s="602">
        <v>2462527</v>
      </c>
      <c r="DE25" s="625"/>
      <c r="DF25" s="625"/>
      <c r="DG25" s="625"/>
      <c r="DH25" s="625"/>
      <c r="DI25" s="625"/>
      <c r="DJ25" s="625"/>
      <c r="DK25" s="626"/>
      <c r="DL25" s="602">
        <v>2394452</v>
      </c>
      <c r="DM25" s="625"/>
      <c r="DN25" s="625"/>
      <c r="DO25" s="625"/>
      <c r="DP25" s="625"/>
      <c r="DQ25" s="625"/>
      <c r="DR25" s="625"/>
      <c r="DS25" s="625"/>
      <c r="DT25" s="625"/>
      <c r="DU25" s="625"/>
      <c r="DV25" s="626"/>
      <c r="DW25" s="598">
        <v>25</v>
      </c>
      <c r="DX25" s="623"/>
      <c r="DY25" s="623"/>
      <c r="DZ25" s="623"/>
      <c r="EA25" s="623"/>
      <c r="EB25" s="623"/>
      <c r="EC25" s="624"/>
    </row>
    <row r="26" spans="2:133" ht="11.25" customHeight="1">
      <c r="B26" s="630" t="s">
        <v>271</v>
      </c>
      <c r="C26" s="631"/>
      <c r="D26" s="631"/>
      <c r="E26" s="631"/>
      <c r="F26" s="631"/>
      <c r="G26" s="631"/>
      <c r="H26" s="631"/>
      <c r="I26" s="631"/>
      <c r="J26" s="631"/>
      <c r="K26" s="631"/>
      <c r="L26" s="631"/>
      <c r="M26" s="631"/>
      <c r="N26" s="631"/>
      <c r="O26" s="631"/>
      <c r="P26" s="631"/>
      <c r="Q26" s="632"/>
      <c r="R26" s="593" t="s">
        <v>107</v>
      </c>
      <c r="S26" s="594"/>
      <c r="T26" s="594"/>
      <c r="U26" s="594"/>
      <c r="V26" s="594"/>
      <c r="W26" s="594"/>
      <c r="X26" s="594"/>
      <c r="Y26" s="595"/>
      <c r="Z26" s="596" t="s">
        <v>107</v>
      </c>
      <c r="AA26" s="596"/>
      <c r="AB26" s="596"/>
      <c r="AC26" s="596"/>
      <c r="AD26" s="597" t="s">
        <v>107</v>
      </c>
      <c r="AE26" s="597"/>
      <c r="AF26" s="597"/>
      <c r="AG26" s="597"/>
      <c r="AH26" s="597"/>
      <c r="AI26" s="597"/>
      <c r="AJ26" s="597"/>
      <c r="AK26" s="597"/>
      <c r="AL26" s="598" t="s">
        <v>107</v>
      </c>
      <c r="AM26" s="599"/>
      <c r="AN26" s="599"/>
      <c r="AO26" s="600"/>
      <c r="AP26" s="610" t="s">
        <v>272</v>
      </c>
      <c r="AQ26" s="633"/>
      <c r="AR26" s="633"/>
      <c r="AS26" s="633"/>
      <c r="AT26" s="633"/>
      <c r="AU26" s="633"/>
      <c r="AV26" s="633"/>
      <c r="AW26" s="633"/>
      <c r="AX26" s="633"/>
      <c r="AY26" s="633"/>
      <c r="AZ26" s="633"/>
      <c r="BA26" s="633"/>
      <c r="BB26" s="633"/>
      <c r="BC26" s="633"/>
      <c r="BD26" s="633"/>
      <c r="BE26" s="633"/>
      <c r="BF26" s="612"/>
      <c r="BG26" s="593" t="s">
        <v>107</v>
      </c>
      <c r="BH26" s="594"/>
      <c r="BI26" s="594"/>
      <c r="BJ26" s="594"/>
      <c r="BK26" s="594"/>
      <c r="BL26" s="594"/>
      <c r="BM26" s="594"/>
      <c r="BN26" s="595"/>
      <c r="BO26" s="596" t="s">
        <v>107</v>
      </c>
      <c r="BP26" s="596"/>
      <c r="BQ26" s="596"/>
      <c r="BR26" s="596"/>
      <c r="BS26" s="602" t="s">
        <v>107</v>
      </c>
      <c r="BT26" s="594"/>
      <c r="BU26" s="594"/>
      <c r="BV26" s="594"/>
      <c r="BW26" s="594"/>
      <c r="BX26" s="594"/>
      <c r="BY26" s="594"/>
      <c r="BZ26" s="594"/>
      <c r="CA26" s="594"/>
      <c r="CB26" s="603"/>
      <c r="CD26" s="607" t="s">
        <v>273</v>
      </c>
      <c r="CE26" s="608"/>
      <c r="CF26" s="608"/>
      <c r="CG26" s="608"/>
      <c r="CH26" s="608"/>
      <c r="CI26" s="608"/>
      <c r="CJ26" s="608"/>
      <c r="CK26" s="608"/>
      <c r="CL26" s="608"/>
      <c r="CM26" s="608"/>
      <c r="CN26" s="608"/>
      <c r="CO26" s="608"/>
      <c r="CP26" s="608"/>
      <c r="CQ26" s="609"/>
      <c r="CR26" s="593">
        <v>1692102</v>
      </c>
      <c r="CS26" s="594"/>
      <c r="CT26" s="594"/>
      <c r="CU26" s="594"/>
      <c r="CV26" s="594"/>
      <c r="CW26" s="594"/>
      <c r="CX26" s="594"/>
      <c r="CY26" s="595"/>
      <c r="CZ26" s="627">
        <v>8.8000000000000007</v>
      </c>
      <c r="DA26" s="628"/>
      <c r="DB26" s="628"/>
      <c r="DC26" s="629"/>
      <c r="DD26" s="602">
        <v>1527333</v>
      </c>
      <c r="DE26" s="594"/>
      <c r="DF26" s="594"/>
      <c r="DG26" s="594"/>
      <c r="DH26" s="594"/>
      <c r="DI26" s="594"/>
      <c r="DJ26" s="594"/>
      <c r="DK26" s="595"/>
      <c r="DL26" s="602" t="s">
        <v>204</v>
      </c>
      <c r="DM26" s="594"/>
      <c r="DN26" s="594"/>
      <c r="DO26" s="594"/>
      <c r="DP26" s="594"/>
      <c r="DQ26" s="594"/>
      <c r="DR26" s="594"/>
      <c r="DS26" s="594"/>
      <c r="DT26" s="594"/>
      <c r="DU26" s="594"/>
      <c r="DV26" s="595"/>
      <c r="DW26" s="598" t="s">
        <v>204</v>
      </c>
      <c r="DX26" s="623"/>
      <c r="DY26" s="623"/>
      <c r="DZ26" s="623"/>
      <c r="EA26" s="623"/>
      <c r="EB26" s="623"/>
      <c r="EC26" s="624"/>
    </row>
    <row r="27" spans="2:133" ht="11.25" customHeight="1">
      <c r="B27" s="590" t="s">
        <v>274</v>
      </c>
      <c r="C27" s="591"/>
      <c r="D27" s="591"/>
      <c r="E27" s="591"/>
      <c r="F27" s="591"/>
      <c r="G27" s="591"/>
      <c r="H27" s="591"/>
      <c r="I27" s="591"/>
      <c r="J27" s="591"/>
      <c r="K27" s="591"/>
      <c r="L27" s="591"/>
      <c r="M27" s="591"/>
      <c r="N27" s="591"/>
      <c r="O27" s="591"/>
      <c r="P27" s="591"/>
      <c r="Q27" s="592"/>
      <c r="R27" s="593">
        <v>992105</v>
      </c>
      <c r="S27" s="594"/>
      <c r="T27" s="594"/>
      <c r="U27" s="594"/>
      <c r="V27" s="594"/>
      <c r="W27" s="594"/>
      <c r="X27" s="594"/>
      <c r="Y27" s="595"/>
      <c r="Z27" s="596">
        <v>5</v>
      </c>
      <c r="AA27" s="596"/>
      <c r="AB27" s="596"/>
      <c r="AC27" s="596"/>
      <c r="AD27" s="597" t="s">
        <v>107</v>
      </c>
      <c r="AE27" s="597"/>
      <c r="AF27" s="597"/>
      <c r="AG27" s="597"/>
      <c r="AH27" s="597"/>
      <c r="AI27" s="597"/>
      <c r="AJ27" s="597"/>
      <c r="AK27" s="597"/>
      <c r="AL27" s="598" t="s">
        <v>107</v>
      </c>
      <c r="AM27" s="599"/>
      <c r="AN27" s="599"/>
      <c r="AO27" s="600"/>
      <c r="AP27" s="590" t="s">
        <v>275</v>
      </c>
      <c r="AQ27" s="591"/>
      <c r="AR27" s="591"/>
      <c r="AS27" s="591"/>
      <c r="AT27" s="591"/>
      <c r="AU27" s="591"/>
      <c r="AV27" s="591"/>
      <c r="AW27" s="591"/>
      <c r="AX27" s="591"/>
      <c r="AY27" s="591"/>
      <c r="AZ27" s="591"/>
      <c r="BA27" s="591"/>
      <c r="BB27" s="591"/>
      <c r="BC27" s="591"/>
      <c r="BD27" s="591"/>
      <c r="BE27" s="591"/>
      <c r="BF27" s="592"/>
      <c r="BG27" s="593">
        <v>3923627</v>
      </c>
      <c r="BH27" s="594"/>
      <c r="BI27" s="594"/>
      <c r="BJ27" s="594"/>
      <c r="BK27" s="594"/>
      <c r="BL27" s="594"/>
      <c r="BM27" s="594"/>
      <c r="BN27" s="595"/>
      <c r="BO27" s="596">
        <v>100</v>
      </c>
      <c r="BP27" s="596"/>
      <c r="BQ27" s="596"/>
      <c r="BR27" s="596"/>
      <c r="BS27" s="602" t="s">
        <v>107</v>
      </c>
      <c r="BT27" s="594"/>
      <c r="BU27" s="594"/>
      <c r="BV27" s="594"/>
      <c r="BW27" s="594"/>
      <c r="BX27" s="594"/>
      <c r="BY27" s="594"/>
      <c r="BZ27" s="594"/>
      <c r="CA27" s="594"/>
      <c r="CB27" s="603"/>
      <c r="CD27" s="607" t="s">
        <v>276</v>
      </c>
      <c r="CE27" s="608"/>
      <c r="CF27" s="608"/>
      <c r="CG27" s="608"/>
      <c r="CH27" s="608"/>
      <c r="CI27" s="608"/>
      <c r="CJ27" s="608"/>
      <c r="CK27" s="608"/>
      <c r="CL27" s="608"/>
      <c r="CM27" s="608"/>
      <c r="CN27" s="608"/>
      <c r="CO27" s="608"/>
      <c r="CP27" s="608"/>
      <c r="CQ27" s="609"/>
      <c r="CR27" s="593">
        <v>2392848</v>
      </c>
      <c r="CS27" s="625"/>
      <c r="CT27" s="625"/>
      <c r="CU27" s="625"/>
      <c r="CV27" s="625"/>
      <c r="CW27" s="625"/>
      <c r="CX27" s="625"/>
      <c r="CY27" s="626"/>
      <c r="CZ27" s="627">
        <v>12.4</v>
      </c>
      <c r="DA27" s="628"/>
      <c r="DB27" s="628"/>
      <c r="DC27" s="629"/>
      <c r="DD27" s="602">
        <v>782161</v>
      </c>
      <c r="DE27" s="625"/>
      <c r="DF27" s="625"/>
      <c r="DG27" s="625"/>
      <c r="DH27" s="625"/>
      <c r="DI27" s="625"/>
      <c r="DJ27" s="625"/>
      <c r="DK27" s="626"/>
      <c r="DL27" s="602">
        <v>781262</v>
      </c>
      <c r="DM27" s="625"/>
      <c r="DN27" s="625"/>
      <c r="DO27" s="625"/>
      <c r="DP27" s="625"/>
      <c r="DQ27" s="625"/>
      <c r="DR27" s="625"/>
      <c r="DS27" s="625"/>
      <c r="DT27" s="625"/>
      <c r="DU27" s="625"/>
      <c r="DV27" s="626"/>
      <c r="DW27" s="598">
        <v>8.1999999999999993</v>
      </c>
      <c r="DX27" s="623"/>
      <c r="DY27" s="623"/>
      <c r="DZ27" s="623"/>
      <c r="EA27" s="623"/>
      <c r="EB27" s="623"/>
      <c r="EC27" s="624"/>
    </row>
    <row r="28" spans="2:133" ht="11.25" customHeight="1">
      <c r="B28" s="590" t="s">
        <v>277</v>
      </c>
      <c r="C28" s="591"/>
      <c r="D28" s="591"/>
      <c r="E28" s="591"/>
      <c r="F28" s="591"/>
      <c r="G28" s="591"/>
      <c r="H28" s="591"/>
      <c r="I28" s="591"/>
      <c r="J28" s="591"/>
      <c r="K28" s="591"/>
      <c r="L28" s="591"/>
      <c r="M28" s="591"/>
      <c r="N28" s="591"/>
      <c r="O28" s="591"/>
      <c r="P28" s="591"/>
      <c r="Q28" s="592"/>
      <c r="R28" s="593">
        <v>194819</v>
      </c>
      <c r="S28" s="594"/>
      <c r="T28" s="594"/>
      <c r="U28" s="594"/>
      <c r="V28" s="594"/>
      <c r="W28" s="594"/>
      <c r="X28" s="594"/>
      <c r="Y28" s="595"/>
      <c r="Z28" s="596">
        <v>1</v>
      </c>
      <c r="AA28" s="596"/>
      <c r="AB28" s="596"/>
      <c r="AC28" s="596"/>
      <c r="AD28" s="597">
        <v>5966</v>
      </c>
      <c r="AE28" s="597"/>
      <c r="AF28" s="597"/>
      <c r="AG28" s="597"/>
      <c r="AH28" s="597"/>
      <c r="AI28" s="597"/>
      <c r="AJ28" s="597"/>
      <c r="AK28" s="597"/>
      <c r="AL28" s="598">
        <v>0.1</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278</v>
      </c>
      <c r="CE28" s="608"/>
      <c r="CF28" s="608"/>
      <c r="CG28" s="608"/>
      <c r="CH28" s="608"/>
      <c r="CI28" s="608"/>
      <c r="CJ28" s="608"/>
      <c r="CK28" s="608"/>
      <c r="CL28" s="608"/>
      <c r="CM28" s="608"/>
      <c r="CN28" s="608"/>
      <c r="CO28" s="608"/>
      <c r="CP28" s="608"/>
      <c r="CQ28" s="609"/>
      <c r="CR28" s="593">
        <v>1899942</v>
      </c>
      <c r="CS28" s="594"/>
      <c r="CT28" s="594"/>
      <c r="CU28" s="594"/>
      <c r="CV28" s="594"/>
      <c r="CW28" s="594"/>
      <c r="CX28" s="594"/>
      <c r="CY28" s="595"/>
      <c r="CZ28" s="627">
        <v>9.9</v>
      </c>
      <c r="DA28" s="628"/>
      <c r="DB28" s="628"/>
      <c r="DC28" s="629"/>
      <c r="DD28" s="602">
        <v>1845565</v>
      </c>
      <c r="DE28" s="594"/>
      <c r="DF28" s="594"/>
      <c r="DG28" s="594"/>
      <c r="DH28" s="594"/>
      <c r="DI28" s="594"/>
      <c r="DJ28" s="594"/>
      <c r="DK28" s="595"/>
      <c r="DL28" s="602">
        <v>1221898</v>
      </c>
      <c r="DM28" s="594"/>
      <c r="DN28" s="594"/>
      <c r="DO28" s="594"/>
      <c r="DP28" s="594"/>
      <c r="DQ28" s="594"/>
      <c r="DR28" s="594"/>
      <c r="DS28" s="594"/>
      <c r="DT28" s="594"/>
      <c r="DU28" s="594"/>
      <c r="DV28" s="595"/>
      <c r="DW28" s="598">
        <v>12.8</v>
      </c>
      <c r="DX28" s="623"/>
      <c r="DY28" s="623"/>
      <c r="DZ28" s="623"/>
      <c r="EA28" s="623"/>
      <c r="EB28" s="623"/>
      <c r="EC28" s="624"/>
    </row>
    <row r="29" spans="2:133" ht="11.25" customHeight="1">
      <c r="B29" s="590" t="s">
        <v>279</v>
      </c>
      <c r="C29" s="591"/>
      <c r="D29" s="591"/>
      <c r="E29" s="591"/>
      <c r="F29" s="591"/>
      <c r="G29" s="591"/>
      <c r="H29" s="591"/>
      <c r="I29" s="591"/>
      <c r="J29" s="591"/>
      <c r="K29" s="591"/>
      <c r="L29" s="591"/>
      <c r="M29" s="591"/>
      <c r="N29" s="591"/>
      <c r="O29" s="591"/>
      <c r="P29" s="591"/>
      <c r="Q29" s="592"/>
      <c r="R29" s="593">
        <v>61975</v>
      </c>
      <c r="S29" s="594"/>
      <c r="T29" s="594"/>
      <c r="U29" s="594"/>
      <c r="V29" s="594"/>
      <c r="W29" s="594"/>
      <c r="X29" s="594"/>
      <c r="Y29" s="595"/>
      <c r="Z29" s="596">
        <v>0.3</v>
      </c>
      <c r="AA29" s="596"/>
      <c r="AB29" s="596"/>
      <c r="AC29" s="596"/>
      <c r="AD29" s="597" t="s">
        <v>107</v>
      </c>
      <c r="AE29" s="597"/>
      <c r="AF29" s="597"/>
      <c r="AG29" s="597"/>
      <c r="AH29" s="597"/>
      <c r="AI29" s="597"/>
      <c r="AJ29" s="597"/>
      <c r="AK29" s="597"/>
      <c r="AL29" s="598" t="s">
        <v>107</v>
      </c>
      <c r="AM29" s="599"/>
      <c r="AN29" s="599"/>
      <c r="AO29" s="600"/>
      <c r="AP29" s="572" t="s">
        <v>198</v>
      </c>
      <c r="AQ29" s="573"/>
      <c r="AR29" s="573"/>
      <c r="AS29" s="573"/>
      <c r="AT29" s="573"/>
      <c r="AU29" s="573"/>
      <c r="AV29" s="573"/>
      <c r="AW29" s="573"/>
      <c r="AX29" s="573"/>
      <c r="AY29" s="573"/>
      <c r="AZ29" s="573"/>
      <c r="BA29" s="573"/>
      <c r="BB29" s="573"/>
      <c r="BC29" s="573"/>
      <c r="BD29" s="573"/>
      <c r="BE29" s="573"/>
      <c r="BF29" s="574"/>
      <c r="BG29" s="572" t="s">
        <v>280</v>
      </c>
      <c r="BH29" s="634"/>
      <c r="BI29" s="634"/>
      <c r="BJ29" s="634"/>
      <c r="BK29" s="634"/>
      <c r="BL29" s="634"/>
      <c r="BM29" s="634"/>
      <c r="BN29" s="634"/>
      <c r="BO29" s="634"/>
      <c r="BP29" s="634"/>
      <c r="BQ29" s="635"/>
      <c r="BR29" s="572" t="s">
        <v>281</v>
      </c>
      <c r="BS29" s="634"/>
      <c r="BT29" s="634"/>
      <c r="BU29" s="634"/>
      <c r="BV29" s="634"/>
      <c r="BW29" s="634"/>
      <c r="BX29" s="634"/>
      <c r="BY29" s="634"/>
      <c r="BZ29" s="634"/>
      <c r="CA29" s="634"/>
      <c r="CB29" s="635"/>
      <c r="CD29" s="654" t="s">
        <v>282</v>
      </c>
      <c r="CE29" s="655"/>
      <c r="CF29" s="607" t="s">
        <v>283</v>
      </c>
      <c r="CG29" s="608"/>
      <c r="CH29" s="608"/>
      <c r="CI29" s="608"/>
      <c r="CJ29" s="608"/>
      <c r="CK29" s="608"/>
      <c r="CL29" s="608"/>
      <c r="CM29" s="608"/>
      <c r="CN29" s="608"/>
      <c r="CO29" s="608"/>
      <c r="CP29" s="608"/>
      <c r="CQ29" s="609"/>
      <c r="CR29" s="593">
        <v>1899942</v>
      </c>
      <c r="CS29" s="625"/>
      <c r="CT29" s="625"/>
      <c r="CU29" s="625"/>
      <c r="CV29" s="625"/>
      <c r="CW29" s="625"/>
      <c r="CX29" s="625"/>
      <c r="CY29" s="626"/>
      <c r="CZ29" s="627">
        <v>9.9</v>
      </c>
      <c r="DA29" s="628"/>
      <c r="DB29" s="628"/>
      <c r="DC29" s="629"/>
      <c r="DD29" s="602">
        <v>1845565</v>
      </c>
      <c r="DE29" s="625"/>
      <c r="DF29" s="625"/>
      <c r="DG29" s="625"/>
      <c r="DH29" s="625"/>
      <c r="DI29" s="625"/>
      <c r="DJ29" s="625"/>
      <c r="DK29" s="626"/>
      <c r="DL29" s="602">
        <v>1221898</v>
      </c>
      <c r="DM29" s="625"/>
      <c r="DN29" s="625"/>
      <c r="DO29" s="625"/>
      <c r="DP29" s="625"/>
      <c r="DQ29" s="625"/>
      <c r="DR29" s="625"/>
      <c r="DS29" s="625"/>
      <c r="DT29" s="625"/>
      <c r="DU29" s="625"/>
      <c r="DV29" s="626"/>
      <c r="DW29" s="598">
        <v>12.8</v>
      </c>
      <c r="DX29" s="623"/>
      <c r="DY29" s="623"/>
      <c r="DZ29" s="623"/>
      <c r="EA29" s="623"/>
      <c r="EB29" s="623"/>
      <c r="EC29" s="624"/>
    </row>
    <row r="30" spans="2:133" ht="11.25" customHeight="1">
      <c r="B30" s="590" t="s">
        <v>284</v>
      </c>
      <c r="C30" s="591"/>
      <c r="D30" s="591"/>
      <c r="E30" s="591"/>
      <c r="F30" s="591"/>
      <c r="G30" s="591"/>
      <c r="H30" s="591"/>
      <c r="I30" s="591"/>
      <c r="J30" s="591"/>
      <c r="K30" s="591"/>
      <c r="L30" s="591"/>
      <c r="M30" s="591"/>
      <c r="N30" s="591"/>
      <c r="O30" s="591"/>
      <c r="P30" s="591"/>
      <c r="Q30" s="592"/>
      <c r="R30" s="593">
        <v>1737814</v>
      </c>
      <c r="S30" s="594"/>
      <c r="T30" s="594"/>
      <c r="U30" s="594"/>
      <c r="V30" s="594"/>
      <c r="W30" s="594"/>
      <c r="X30" s="594"/>
      <c r="Y30" s="595"/>
      <c r="Z30" s="596">
        <v>8.8000000000000007</v>
      </c>
      <c r="AA30" s="596"/>
      <c r="AB30" s="596"/>
      <c r="AC30" s="596"/>
      <c r="AD30" s="597" t="s">
        <v>107</v>
      </c>
      <c r="AE30" s="597"/>
      <c r="AF30" s="597"/>
      <c r="AG30" s="597"/>
      <c r="AH30" s="597"/>
      <c r="AI30" s="597"/>
      <c r="AJ30" s="597"/>
      <c r="AK30" s="597"/>
      <c r="AL30" s="598" t="s">
        <v>107</v>
      </c>
      <c r="AM30" s="599"/>
      <c r="AN30" s="599"/>
      <c r="AO30" s="600"/>
      <c r="AP30" s="639" t="s">
        <v>285</v>
      </c>
      <c r="AQ30" s="640"/>
      <c r="AR30" s="640"/>
      <c r="AS30" s="640"/>
      <c r="AT30" s="645" t="s">
        <v>286</v>
      </c>
      <c r="AU30" s="182"/>
      <c r="AV30" s="182"/>
      <c r="AW30" s="182"/>
      <c r="AX30" s="579" t="s">
        <v>164</v>
      </c>
      <c r="AY30" s="580"/>
      <c r="AZ30" s="580"/>
      <c r="BA30" s="580"/>
      <c r="BB30" s="580"/>
      <c r="BC30" s="580"/>
      <c r="BD30" s="580"/>
      <c r="BE30" s="580"/>
      <c r="BF30" s="581"/>
      <c r="BG30" s="651">
        <v>98.2</v>
      </c>
      <c r="BH30" s="652"/>
      <c r="BI30" s="652"/>
      <c r="BJ30" s="652"/>
      <c r="BK30" s="652"/>
      <c r="BL30" s="652"/>
      <c r="BM30" s="588">
        <v>90.9</v>
      </c>
      <c r="BN30" s="652"/>
      <c r="BO30" s="652"/>
      <c r="BP30" s="652"/>
      <c r="BQ30" s="653"/>
      <c r="BR30" s="651">
        <v>98.2</v>
      </c>
      <c r="BS30" s="652"/>
      <c r="BT30" s="652"/>
      <c r="BU30" s="652"/>
      <c r="BV30" s="652"/>
      <c r="BW30" s="652"/>
      <c r="BX30" s="588">
        <v>91</v>
      </c>
      <c r="BY30" s="652"/>
      <c r="BZ30" s="652"/>
      <c r="CA30" s="652"/>
      <c r="CB30" s="653"/>
      <c r="CD30" s="656"/>
      <c r="CE30" s="657"/>
      <c r="CF30" s="607" t="s">
        <v>287</v>
      </c>
      <c r="CG30" s="608"/>
      <c r="CH30" s="608"/>
      <c r="CI30" s="608"/>
      <c r="CJ30" s="608"/>
      <c r="CK30" s="608"/>
      <c r="CL30" s="608"/>
      <c r="CM30" s="608"/>
      <c r="CN30" s="608"/>
      <c r="CO30" s="608"/>
      <c r="CP30" s="608"/>
      <c r="CQ30" s="609"/>
      <c r="CR30" s="593">
        <v>1777640</v>
      </c>
      <c r="CS30" s="594"/>
      <c r="CT30" s="594"/>
      <c r="CU30" s="594"/>
      <c r="CV30" s="594"/>
      <c r="CW30" s="594"/>
      <c r="CX30" s="594"/>
      <c r="CY30" s="595"/>
      <c r="CZ30" s="627">
        <v>9.1999999999999993</v>
      </c>
      <c r="DA30" s="628"/>
      <c r="DB30" s="628"/>
      <c r="DC30" s="629"/>
      <c r="DD30" s="602">
        <v>1730468</v>
      </c>
      <c r="DE30" s="594"/>
      <c r="DF30" s="594"/>
      <c r="DG30" s="594"/>
      <c r="DH30" s="594"/>
      <c r="DI30" s="594"/>
      <c r="DJ30" s="594"/>
      <c r="DK30" s="595"/>
      <c r="DL30" s="602">
        <v>1106983</v>
      </c>
      <c r="DM30" s="594"/>
      <c r="DN30" s="594"/>
      <c r="DO30" s="594"/>
      <c r="DP30" s="594"/>
      <c r="DQ30" s="594"/>
      <c r="DR30" s="594"/>
      <c r="DS30" s="594"/>
      <c r="DT30" s="594"/>
      <c r="DU30" s="594"/>
      <c r="DV30" s="595"/>
      <c r="DW30" s="598">
        <v>11.6</v>
      </c>
      <c r="DX30" s="623"/>
      <c r="DY30" s="623"/>
      <c r="DZ30" s="623"/>
      <c r="EA30" s="623"/>
      <c r="EB30" s="623"/>
      <c r="EC30" s="624"/>
    </row>
    <row r="31" spans="2:133" ht="11.25" customHeight="1">
      <c r="B31" s="590" t="s">
        <v>288</v>
      </c>
      <c r="C31" s="591"/>
      <c r="D31" s="591"/>
      <c r="E31" s="591"/>
      <c r="F31" s="591"/>
      <c r="G31" s="591"/>
      <c r="H31" s="591"/>
      <c r="I31" s="591"/>
      <c r="J31" s="591"/>
      <c r="K31" s="591"/>
      <c r="L31" s="591"/>
      <c r="M31" s="591"/>
      <c r="N31" s="591"/>
      <c r="O31" s="591"/>
      <c r="P31" s="591"/>
      <c r="Q31" s="592"/>
      <c r="R31" s="593">
        <v>455115</v>
      </c>
      <c r="S31" s="594"/>
      <c r="T31" s="594"/>
      <c r="U31" s="594"/>
      <c r="V31" s="594"/>
      <c r="W31" s="594"/>
      <c r="X31" s="594"/>
      <c r="Y31" s="595"/>
      <c r="Z31" s="596">
        <v>2.2999999999999998</v>
      </c>
      <c r="AA31" s="596"/>
      <c r="AB31" s="596"/>
      <c r="AC31" s="596"/>
      <c r="AD31" s="597" t="s">
        <v>107</v>
      </c>
      <c r="AE31" s="597"/>
      <c r="AF31" s="597"/>
      <c r="AG31" s="597"/>
      <c r="AH31" s="597"/>
      <c r="AI31" s="597"/>
      <c r="AJ31" s="597"/>
      <c r="AK31" s="597"/>
      <c r="AL31" s="598" t="s">
        <v>107</v>
      </c>
      <c r="AM31" s="599"/>
      <c r="AN31" s="599"/>
      <c r="AO31" s="600"/>
      <c r="AP31" s="641"/>
      <c r="AQ31" s="642"/>
      <c r="AR31" s="642"/>
      <c r="AS31" s="642"/>
      <c r="AT31" s="646"/>
      <c r="AU31" s="181" t="s">
        <v>289</v>
      </c>
      <c r="AV31" s="181"/>
      <c r="AW31" s="181"/>
      <c r="AX31" s="590" t="s">
        <v>290</v>
      </c>
      <c r="AY31" s="591"/>
      <c r="AZ31" s="591"/>
      <c r="BA31" s="591"/>
      <c r="BB31" s="591"/>
      <c r="BC31" s="591"/>
      <c r="BD31" s="591"/>
      <c r="BE31" s="591"/>
      <c r="BF31" s="592"/>
      <c r="BG31" s="648">
        <v>98.4</v>
      </c>
      <c r="BH31" s="625"/>
      <c r="BI31" s="625"/>
      <c r="BJ31" s="625"/>
      <c r="BK31" s="625"/>
      <c r="BL31" s="625"/>
      <c r="BM31" s="599">
        <v>93.9</v>
      </c>
      <c r="BN31" s="649"/>
      <c r="BO31" s="649"/>
      <c r="BP31" s="649"/>
      <c r="BQ31" s="650"/>
      <c r="BR31" s="648">
        <v>98.4</v>
      </c>
      <c r="BS31" s="625"/>
      <c r="BT31" s="625"/>
      <c r="BU31" s="625"/>
      <c r="BV31" s="625"/>
      <c r="BW31" s="625"/>
      <c r="BX31" s="599">
        <v>93.5</v>
      </c>
      <c r="BY31" s="649"/>
      <c r="BZ31" s="649"/>
      <c r="CA31" s="649"/>
      <c r="CB31" s="650"/>
      <c r="CD31" s="656"/>
      <c r="CE31" s="657"/>
      <c r="CF31" s="607" t="s">
        <v>291</v>
      </c>
      <c r="CG31" s="608"/>
      <c r="CH31" s="608"/>
      <c r="CI31" s="608"/>
      <c r="CJ31" s="608"/>
      <c r="CK31" s="608"/>
      <c r="CL31" s="608"/>
      <c r="CM31" s="608"/>
      <c r="CN31" s="608"/>
      <c r="CO31" s="608"/>
      <c r="CP31" s="608"/>
      <c r="CQ31" s="609"/>
      <c r="CR31" s="593">
        <v>122302</v>
      </c>
      <c r="CS31" s="625"/>
      <c r="CT31" s="625"/>
      <c r="CU31" s="625"/>
      <c r="CV31" s="625"/>
      <c r="CW31" s="625"/>
      <c r="CX31" s="625"/>
      <c r="CY31" s="626"/>
      <c r="CZ31" s="627">
        <v>0.6</v>
      </c>
      <c r="DA31" s="628"/>
      <c r="DB31" s="628"/>
      <c r="DC31" s="629"/>
      <c r="DD31" s="602">
        <v>115097</v>
      </c>
      <c r="DE31" s="625"/>
      <c r="DF31" s="625"/>
      <c r="DG31" s="625"/>
      <c r="DH31" s="625"/>
      <c r="DI31" s="625"/>
      <c r="DJ31" s="625"/>
      <c r="DK31" s="626"/>
      <c r="DL31" s="602">
        <v>114915</v>
      </c>
      <c r="DM31" s="625"/>
      <c r="DN31" s="625"/>
      <c r="DO31" s="625"/>
      <c r="DP31" s="625"/>
      <c r="DQ31" s="625"/>
      <c r="DR31" s="625"/>
      <c r="DS31" s="625"/>
      <c r="DT31" s="625"/>
      <c r="DU31" s="625"/>
      <c r="DV31" s="626"/>
      <c r="DW31" s="598">
        <v>1.2</v>
      </c>
      <c r="DX31" s="623"/>
      <c r="DY31" s="623"/>
      <c r="DZ31" s="623"/>
      <c r="EA31" s="623"/>
      <c r="EB31" s="623"/>
      <c r="EC31" s="624"/>
    </row>
    <row r="32" spans="2:133" ht="11.25" customHeight="1">
      <c r="B32" s="590" t="s">
        <v>292</v>
      </c>
      <c r="C32" s="591"/>
      <c r="D32" s="591"/>
      <c r="E32" s="591"/>
      <c r="F32" s="591"/>
      <c r="G32" s="591"/>
      <c r="H32" s="591"/>
      <c r="I32" s="591"/>
      <c r="J32" s="591"/>
      <c r="K32" s="591"/>
      <c r="L32" s="591"/>
      <c r="M32" s="591"/>
      <c r="N32" s="591"/>
      <c r="O32" s="591"/>
      <c r="P32" s="591"/>
      <c r="Q32" s="592"/>
      <c r="R32" s="593">
        <v>596648</v>
      </c>
      <c r="S32" s="594"/>
      <c r="T32" s="594"/>
      <c r="U32" s="594"/>
      <c r="V32" s="594"/>
      <c r="W32" s="594"/>
      <c r="X32" s="594"/>
      <c r="Y32" s="595"/>
      <c r="Z32" s="596">
        <v>3</v>
      </c>
      <c r="AA32" s="596"/>
      <c r="AB32" s="596"/>
      <c r="AC32" s="596"/>
      <c r="AD32" s="597">
        <v>702</v>
      </c>
      <c r="AE32" s="597"/>
      <c r="AF32" s="597"/>
      <c r="AG32" s="597"/>
      <c r="AH32" s="597"/>
      <c r="AI32" s="597"/>
      <c r="AJ32" s="597"/>
      <c r="AK32" s="597"/>
      <c r="AL32" s="598">
        <v>0</v>
      </c>
      <c r="AM32" s="599"/>
      <c r="AN32" s="599"/>
      <c r="AO32" s="600"/>
      <c r="AP32" s="643"/>
      <c r="AQ32" s="644"/>
      <c r="AR32" s="644"/>
      <c r="AS32" s="644"/>
      <c r="AT32" s="647"/>
      <c r="AU32" s="183"/>
      <c r="AV32" s="183"/>
      <c r="AW32" s="183"/>
      <c r="AX32" s="636" t="s">
        <v>293</v>
      </c>
      <c r="AY32" s="637"/>
      <c r="AZ32" s="637"/>
      <c r="BA32" s="637"/>
      <c r="BB32" s="637"/>
      <c r="BC32" s="637"/>
      <c r="BD32" s="637"/>
      <c r="BE32" s="637"/>
      <c r="BF32" s="638"/>
      <c r="BG32" s="660">
        <v>97.8</v>
      </c>
      <c r="BH32" s="661"/>
      <c r="BI32" s="661"/>
      <c r="BJ32" s="661"/>
      <c r="BK32" s="661"/>
      <c r="BL32" s="661"/>
      <c r="BM32" s="662">
        <v>88</v>
      </c>
      <c r="BN32" s="661"/>
      <c r="BO32" s="661"/>
      <c r="BP32" s="661"/>
      <c r="BQ32" s="663"/>
      <c r="BR32" s="660">
        <v>97.9</v>
      </c>
      <c r="BS32" s="661"/>
      <c r="BT32" s="661"/>
      <c r="BU32" s="661"/>
      <c r="BV32" s="661"/>
      <c r="BW32" s="661"/>
      <c r="BX32" s="662">
        <v>88.4</v>
      </c>
      <c r="BY32" s="661"/>
      <c r="BZ32" s="661"/>
      <c r="CA32" s="661"/>
      <c r="CB32" s="663"/>
      <c r="CD32" s="658"/>
      <c r="CE32" s="659"/>
      <c r="CF32" s="607" t="s">
        <v>294</v>
      </c>
      <c r="CG32" s="608"/>
      <c r="CH32" s="608"/>
      <c r="CI32" s="608"/>
      <c r="CJ32" s="608"/>
      <c r="CK32" s="608"/>
      <c r="CL32" s="608"/>
      <c r="CM32" s="608"/>
      <c r="CN32" s="608"/>
      <c r="CO32" s="608"/>
      <c r="CP32" s="608"/>
      <c r="CQ32" s="609"/>
      <c r="CR32" s="593" t="s">
        <v>107</v>
      </c>
      <c r="CS32" s="594"/>
      <c r="CT32" s="594"/>
      <c r="CU32" s="594"/>
      <c r="CV32" s="594"/>
      <c r="CW32" s="594"/>
      <c r="CX32" s="594"/>
      <c r="CY32" s="595"/>
      <c r="CZ32" s="627" t="s">
        <v>107</v>
      </c>
      <c r="DA32" s="628"/>
      <c r="DB32" s="628"/>
      <c r="DC32" s="629"/>
      <c r="DD32" s="602" t="s">
        <v>107</v>
      </c>
      <c r="DE32" s="594"/>
      <c r="DF32" s="594"/>
      <c r="DG32" s="594"/>
      <c r="DH32" s="594"/>
      <c r="DI32" s="594"/>
      <c r="DJ32" s="594"/>
      <c r="DK32" s="595"/>
      <c r="DL32" s="602" t="s">
        <v>107</v>
      </c>
      <c r="DM32" s="594"/>
      <c r="DN32" s="594"/>
      <c r="DO32" s="594"/>
      <c r="DP32" s="594"/>
      <c r="DQ32" s="594"/>
      <c r="DR32" s="594"/>
      <c r="DS32" s="594"/>
      <c r="DT32" s="594"/>
      <c r="DU32" s="594"/>
      <c r="DV32" s="595"/>
      <c r="DW32" s="598" t="s">
        <v>107</v>
      </c>
      <c r="DX32" s="623"/>
      <c r="DY32" s="623"/>
      <c r="DZ32" s="623"/>
      <c r="EA32" s="623"/>
      <c r="EB32" s="623"/>
      <c r="EC32" s="624"/>
    </row>
    <row r="33" spans="2:133" ht="11.25" customHeight="1">
      <c r="B33" s="590" t="s">
        <v>295</v>
      </c>
      <c r="C33" s="591"/>
      <c r="D33" s="591"/>
      <c r="E33" s="591"/>
      <c r="F33" s="591"/>
      <c r="G33" s="591"/>
      <c r="H33" s="591"/>
      <c r="I33" s="591"/>
      <c r="J33" s="591"/>
      <c r="K33" s="591"/>
      <c r="L33" s="591"/>
      <c r="M33" s="591"/>
      <c r="N33" s="591"/>
      <c r="O33" s="591"/>
      <c r="P33" s="591"/>
      <c r="Q33" s="592"/>
      <c r="R33" s="593">
        <v>2352946</v>
      </c>
      <c r="S33" s="594"/>
      <c r="T33" s="594"/>
      <c r="U33" s="594"/>
      <c r="V33" s="594"/>
      <c r="W33" s="594"/>
      <c r="X33" s="594"/>
      <c r="Y33" s="595"/>
      <c r="Z33" s="596">
        <v>11.9</v>
      </c>
      <c r="AA33" s="596"/>
      <c r="AB33" s="596"/>
      <c r="AC33" s="596"/>
      <c r="AD33" s="597" t="s">
        <v>107</v>
      </c>
      <c r="AE33" s="597"/>
      <c r="AF33" s="597"/>
      <c r="AG33" s="597"/>
      <c r="AH33" s="597"/>
      <c r="AI33" s="597"/>
      <c r="AJ33" s="597"/>
      <c r="AK33" s="597"/>
      <c r="AL33" s="598" t="s">
        <v>107</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296</v>
      </c>
      <c r="CE33" s="608"/>
      <c r="CF33" s="608"/>
      <c r="CG33" s="608"/>
      <c r="CH33" s="608"/>
      <c r="CI33" s="608"/>
      <c r="CJ33" s="608"/>
      <c r="CK33" s="608"/>
      <c r="CL33" s="608"/>
      <c r="CM33" s="608"/>
      <c r="CN33" s="608"/>
      <c r="CO33" s="608"/>
      <c r="CP33" s="608"/>
      <c r="CQ33" s="609"/>
      <c r="CR33" s="593">
        <v>9433717</v>
      </c>
      <c r="CS33" s="625"/>
      <c r="CT33" s="625"/>
      <c r="CU33" s="625"/>
      <c r="CV33" s="625"/>
      <c r="CW33" s="625"/>
      <c r="CX33" s="625"/>
      <c r="CY33" s="626"/>
      <c r="CZ33" s="627">
        <v>49</v>
      </c>
      <c r="DA33" s="628"/>
      <c r="DB33" s="628"/>
      <c r="DC33" s="629"/>
      <c r="DD33" s="602">
        <v>7430579</v>
      </c>
      <c r="DE33" s="625"/>
      <c r="DF33" s="625"/>
      <c r="DG33" s="625"/>
      <c r="DH33" s="625"/>
      <c r="DI33" s="625"/>
      <c r="DJ33" s="625"/>
      <c r="DK33" s="626"/>
      <c r="DL33" s="602">
        <v>4166210</v>
      </c>
      <c r="DM33" s="625"/>
      <c r="DN33" s="625"/>
      <c r="DO33" s="625"/>
      <c r="DP33" s="625"/>
      <c r="DQ33" s="625"/>
      <c r="DR33" s="625"/>
      <c r="DS33" s="625"/>
      <c r="DT33" s="625"/>
      <c r="DU33" s="625"/>
      <c r="DV33" s="626"/>
      <c r="DW33" s="598">
        <v>43.6</v>
      </c>
      <c r="DX33" s="623"/>
      <c r="DY33" s="623"/>
      <c r="DZ33" s="623"/>
      <c r="EA33" s="623"/>
      <c r="EB33" s="623"/>
      <c r="EC33" s="624"/>
    </row>
    <row r="34" spans="2:133" ht="11.25" customHeight="1">
      <c r="B34" s="590" t="s">
        <v>297</v>
      </c>
      <c r="C34" s="591"/>
      <c r="D34" s="591"/>
      <c r="E34" s="591"/>
      <c r="F34" s="591"/>
      <c r="G34" s="591"/>
      <c r="H34" s="591"/>
      <c r="I34" s="591"/>
      <c r="J34" s="591"/>
      <c r="K34" s="591"/>
      <c r="L34" s="591"/>
      <c r="M34" s="591"/>
      <c r="N34" s="591"/>
      <c r="O34" s="591"/>
      <c r="P34" s="591"/>
      <c r="Q34" s="592"/>
      <c r="R34" s="593" t="s">
        <v>107</v>
      </c>
      <c r="S34" s="594"/>
      <c r="T34" s="594"/>
      <c r="U34" s="594"/>
      <c r="V34" s="594"/>
      <c r="W34" s="594"/>
      <c r="X34" s="594"/>
      <c r="Y34" s="595"/>
      <c r="Z34" s="596" t="s">
        <v>107</v>
      </c>
      <c r="AA34" s="596"/>
      <c r="AB34" s="596"/>
      <c r="AC34" s="596"/>
      <c r="AD34" s="597" t="s">
        <v>107</v>
      </c>
      <c r="AE34" s="597"/>
      <c r="AF34" s="597"/>
      <c r="AG34" s="597"/>
      <c r="AH34" s="597"/>
      <c r="AI34" s="597"/>
      <c r="AJ34" s="597"/>
      <c r="AK34" s="597"/>
      <c r="AL34" s="598" t="s">
        <v>107</v>
      </c>
      <c r="AM34" s="599"/>
      <c r="AN34" s="599"/>
      <c r="AO34" s="600"/>
      <c r="AP34" s="186"/>
      <c r="AQ34" s="572" t="s">
        <v>298</v>
      </c>
      <c r="AR34" s="573"/>
      <c r="AS34" s="573"/>
      <c r="AT34" s="573"/>
      <c r="AU34" s="573"/>
      <c r="AV34" s="573"/>
      <c r="AW34" s="573"/>
      <c r="AX34" s="573"/>
      <c r="AY34" s="573"/>
      <c r="AZ34" s="573"/>
      <c r="BA34" s="573"/>
      <c r="BB34" s="573"/>
      <c r="BC34" s="573"/>
      <c r="BD34" s="573"/>
      <c r="BE34" s="573"/>
      <c r="BF34" s="574"/>
      <c r="BG34" s="572" t="s">
        <v>299</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300</v>
      </c>
      <c r="CE34" s="608"/>
      <c r="CF34" s="608"/>
      <c r="CG34" s="608"/>
      <c r="CH34" s="608"/>
      <c r="CI34" s="608"/>
      <c r="CJ34" s="608"/>
      <c r="CK34" s="608"/>
      <c r="CL34" s="608"/>
      <c r="CM34" s="608"/>
      <c r="CN34" s="608"/>
      <c r="CO34" s="608"/>
      <c r="CP34" s="608"/>
      <c r="CQ34" s="609"/>
      <c r="CR34" s="593">
        <v>2547199</v>
      </c>
      <c r="CS34" s="594"/>
      <c r="CT34" s="594"/>
      <c r="CU34" s="594"/>
      <c r="CV34" s="594"/>
      <c r="CW34" s="594"/>
      <c r="CX34" s="594"/>
      <c r="CY34" s="595"/>
      <c r="CZ34" s="627">
        <v>13.2</v>
      </c>
      <c r="DA34" s="628"/>
      <c r="DB34" s="628"/>
      <c r="DC34" s="629"/>
      <c r="DD34" s="602">
        <v>1922545</v>
      </c>
      <c r="DE34" s="594"/>
      <c r="DF34" s="594"/>
      <c r="DG34" s="594"/>
      <c r="DH34" s="594"/>
      <c r="DI34" s="594"/>
      <c r="DJ34" s="594"/>
      <c r="DK34" s="595"/>
      <c r="DL34" s="602">
        <v>1400784</v>
      </c>
      <c r="DM34" s="594"/>
      <c r="DN34" s="594"/>
      <c r="DO34" s="594"/>
      <c r="DP34" s="594"/>
      <c r="DQ34" s="594"/>
      <c r="DR34" s="594"/>
      <c r="DS34" s="594"/>
      <c r="DT34" s="594"/>
      <c r="DU34" s="594"/>
      <c r="DV34" s="595"/>
      <c r="DW34" s="598">
        <v>14.7</v>
      </c>
      <c r="DX34" s="623"/>
      <c r="DY34" s="623"/>
      <c r="DZ34" s="623"/>
      <c r="EA34" s="623"/>
      <c r="EB34" s="623"/>
      <c r="EC34" s="624"/>
    </row>
    <row r="35" spans="2:133" ht="11.25" customHeight="1">
      <c r="B35" s="590" t="s">
        <v>301</v>
      </c>
      <c r="C35" s="591"/>
      <c r="D35" s="591"/>
      <c r="E35" s="591"/>
      <c r="F35" s="591"/>
      <c r="G35" s="591"/>
      <c r="H35" s="591"/>
      <c r="I35" s="591"/>
      <c r="J35" s="591"/>
      <c r="K35" s="591"/>
      <c r="L35" s="591"/>
      <c r="M35" s="591"/>
      <c r="N35" s="591"/>
      <c r="O35" s="591"/>
      <c r="P35" s="591"/>
      <c r="Q35" s="592"/>
      <c r="R35" s="593">
        <v>569046</v>
      </c>
      <c r="S35" s="594"/>
      <c r="T35" s="594"/>
      <c r="U35" s="594"/>
      <c r="V35" s="594"/>
      <c r="W35" s="594"/>
      <c r="X35" s="594"/>
      <c r="Y35" s="595"/>
      <c r="Z35" s="596">
        <v>2.9</v>
      </c>
      <c r="AA35" s="596"/>
      <c r="AB35" s="596"/>
      <c r="AC35" s="596"/>
      <c r="AD35" s="597" t="s">
        <v>107</v>
      </c>
      <c r="AE35" s="597"/>
      <c r="AF35" s="597"/>
      <c r="AG35" s="597"/>
      <c r="AH35" s="597"/>
      <c r="AI35" s="597"/>
      <c r="AJ35" s="597"/>
      <c r="AK35" s="597"/>
      <c r="AL35" s="598" t="s">
        <v>107</v>
      </c>
      <c r="AM35" s="599"/>
      <c r="AN35" s="599"/>
      <c r="AO35" s="600"/>
      <c r="AP35" s="186"/>
      <c r="AQ35" s="604" t="s">
        <v>302</v>
      </c>
      <c r="AR35" s="605"/>
      <c r="AS35" s="605"/>
      <c r="AT35" s="605"/>
      <c r="AU35" s="605"/>
      <c r="AV35" s="605"/>
      <c r="AW35" s="605"/>
      <c r="AX35" s="605"/>
      <c r="AY35" s="606"/>
      <c r="AZ35" s="582">
        <v>3804271</v>
      </c>
      <c r="BA35" s="583"/>
      <c r="BB35" s="583"/>
      <c r="BC35" s="583"/>
      <c r="BD35" s="583"/>
      <c r="BE35" s="583"/>
      <c r="BF35" s="664"/>
      <c r="BG35" s="604" t="s">
        <v>303</v>
      </c>
      <c r="BH35" s="605"/>
      <c r="BI35" s="605"/>
      <c r="BJ35" s="605"/>
      <c r="BK35" s="605"/>
      <c r="BL35" s="605"/>
      <c r="BM35" s="605"/>
      <c r="BN35" s="605"/>
      <c r="BO35" s="605"/>
      <c r="BP35" s="605"/>
      <c r="BQ35" s="605"/>
      <c r="BR35" s="605"/>
      <c r="BS35" s="605"/>
      <c r="BT35" s="605"/>
      <c r="BU35" s="606"/>
      <c r="BV35" s="582">
        <v>372743</v>
      </c>
      <c r="BW35" s="583"/>
      <c r="BX35" s="583"/>
      <c r="BY35" s="583"/>
      <c r="BZ35" s="583"/>
      <c r="CA35" s="583"/>
      <c r="CB35" s="664"/>
      <c r="CD35" s="607" t="s">
        <v>304</v>
      </c>
      <c r="CE35" s="608"/>
      <c r="CF35" s="608"/>
      <c r="CG35" s="608"/>
      <c r="CH35" s="608"/>
      <c r="CI35" s="608"/>
      <c r="CJ35" s="608"/>
      <c r="CK35" s="608"/>
      <c r="CL35" s="608"/>
      <c r="CM35" s="608"/>
      <c r="CN35" s="608"/>
      <c r="CO35" s="608"/>
      <c r="CP35" s="608"/>
      <c r="CQ35" s="609"/>
      <c r="CR35" s="593">
        <v>182083</v>
      </c>
      <c r="CS35" s="625"/>
      <c r="CT35" s="625"/>
      <c r="CU35" s="625"/>
      <c r="CV35" s="625"/>
      <c r="CW35" s="625"/>
      <c r="CX35" s="625"/>
      <c r="CY35" s="626"/>
      <c r="CZ35" s="627">
        <v>0.9</v>
      </c>
      <c r="DA35" s="628"/>
      <c r="DB35" s="628"/>
      <c r="DC35" s="629"/>
      <c r="DD35" s="602">
        <v>162197</v>
      </c>
      <c r="DE35" s="625"/>
      <c r="DF35" s="625"/>
      <c r="DG35" s="625"/>
      <c r="DH35" s="625"/>
      <c r="DI35" s="625"/>
      <c r="DJ35" s="625"/>
      <c r="DK35" s="626"/>
      <c r="DL35" s="602">
        <v>162122</v>
      </c>
      <c r="DM35" s="625"/>
      <c r="DN35" s="625"/>
      <c r="DO35" s="625"/>
      <c r="DP35" s="625"/>
      <c r="DQ35" s="625"/>
      <c r="DR35" s="625"/>
      <c r="DS35" s="625"/>
      <c r="DT35" s="625"/>
      <c r="DU35" s="625"/>
      <c r="DV35" s="626"/>
      <c r="DW35" s="598">
        <v>1.7</v>
      </c>
      <c r="DX35" s="623"/>
      <c r="DY35" s="623"/>
      <c r="DZ35" s="623"/>
      <c r="EA35" s="623"/>
      <c r="EB35" s="623"/>
      <c r="EC35" s="624"/>
    </row>
    <row r="36" spans="2:133" ht="11.25" customHeight="1">
      <c r="B36" s="636" t="s">
        <v>305</v>
      </c>
      <c r="C36" s="637"/>
      <c r="D36" s="637"/>
      <c r="E36" s="637"/>
      <c r="F36" s="637"/>
      <c r="G36" s="637"/>
      <c r="H36" s="637"/>
      <c r="I36" s="637"/>
      <c r="J36" s="637"/>
      <c r="K36" s="637"/>
      <c r="L36" s="637"/>
      <c r="M36" s="637"/>
      <c r="N36" s="637"/>
      <c r="O36" s="637"/>
      <c r="P36" s="637"/>
      <c r="Q36" s="638"/>
      <c r="R36" s="665">
        <v>19772826</v>
      </c>
      <c r="S36" s="666"/>
      <c r="T36" s="666"/>
      <c r="U36" s="666"/>
      <c r="V36" s="666"/>
      <c r="W36" s="666"/>
      <c r="X36" s="666"/>
      <c r="Y36" s="667"/>
      <c r="Z36" s="668">
        <v>100</v>
      </c>
      <c r="AA36" s="668"/>
      <c r="AB36" s="668"/>
      <c r="AC36" s="668"/>
      <c r="AD36" s="669">
        <v>8990806</v>
      </c>
      <c r="AE36" s="669"/>
      <c r="AF36" s="669"/>
      <c r="AG36" s="669"/>
      <c r="AH36" s="669"/>
      <c r="AI36" s="669"/>
      <c r="AJ36" s="669"/>
      <c r="AK36" s="669"/>
      <c r="AL36" s="670">
        <v>100</v>
      </c>
      <c r="AM36" s="662"/>
      <c r="AN36" s="662"/>
      <c r="AO36" s="671"/>
      <c r="AQ36" s="672" t="s">
        <v>306</v>
      </c>
      <c r="AR36" s="673"/>
      <c r="AS36" s="673"/>
      <c r="AT36" s="673"/>
      <c r="AU36" s="673"/>
      <c r="AV36" s="673"/>
      <c r="AW36" s="673"/>
      <c r="AX36" s="673"/>
      <c r="AY36" s="674"/>
      <c r="AZ36" s="593">
        <v>1173078</v>
      </c>
      <c r="BA36" s="594"/>
      <c r="BB36" s="594"/>
      <c r="BC36" s="594"/>
      <c r="BD36" s="625"/>
      <c r="BE36" s="625"/>
      <c r="BF36" s="650"/>
      <c r="BG36" s="607" t="s">
        <v>307</v>
      </c>
      <c r="BH36" s="608"/>
      <c r="BI36" s="608"/>
      <c r="BJ36" s="608"/>
      <c r="BK36" s="608"/>
      <c r="BL36" s="608"/>
      <c r="BM36" s="608"/>
      <c r="BN36" s="608"/>
      <c r="BO36" s="608"/>
      <c r="BP36" s="608"/>
      <c r="BQ36" s="608"/>
      <c r="BR36" s="608"/>
      <c r="BS36" s="608"/>
      <c r="BT36" s="608"/>
      <c r="BU36" s="609"/>
      <c r="BV36" s="593">
        <v>280340</v>
      </c>
      <c r="BW36" s="594"/>
      <c r="BX36" s="594"/>
      <c r="BY36" s="594"/>
      <c r="BZ36" s="594"/>
      <c r="CA36" s="594"/>
      <c r="CB36" s="603"/>
      <c r="CD36" s="607" t="s">
        <v>308</v>
      </c>
      <c r="CE36" s="608"/>
      <c r="CF36" s="608"/>
      <c r="CG36" s="608"/>
      <c r="CH36" s="608"/>
      <c r="CI36" s="608"/>
      <c r="CJ36" s="608"/>
      <c r="CK36" s="608"/>
      <c r="CL36" s="608"/>
      <c r="CM36" s="608"/>
      <c r="CN36" s="608"/>
      <c r="CO36" s="608"/>
      <c r="CP36" s="608"/>
      <c r="CQ36" s="609"/>
      <c r="CR36" s="593">
        <v>3703170</v>
      </c>
      <c r="CS36" s="594"/>
      <c r="CT36" s="594"/>
      <c r="CU36" s="594"/>
      <c r="CV36" s="594"/>
      <c r="CW36" s="594"/>
      <c r="CX36" s="594"/>
      <c r="CY36" s="595"/>
      <c r="CZ36" s="627">
        <v>19.2</v>
      </c>
      <c r="DA36" s="628"/>
      <c r="DB36" s="628"/>
      <c r="DC36" s="629"/>
      <c r="DD36" s="602">
        <v>3028366</v>
      </c>
      <c r="DE36" s="594"/>
      <c r="DF36" s="594"/>
      <c r="DG36" s="594"/>
      <c r="DH36" s="594"/>
      <c r="DI36" s="594"/>
      <c r="DJ36" s="594"/>
      <c r="DK36" s="595"/>
      <c r="DL36" s="602">
        <v>1485707</v>
      </c>
      <c r="DM36" s="594"/>
      <c r="DN36" s="594"/>
      <c r="DO36" s="594"/>
      <c r="DP36" s="594"/>
      <c r="DQ36" s="594"/>
      <c r="DR36" s="594"/>
      <c r="DS36" s="594"/>
      <c r="DT36" s="594"/>
      <c r="DU36" s="594"/>
      <c r="DV36" s="595"/>
      <c r="DW36" s="598">
        <v>15.5</v>
      </c>
      <c r="DX36" s="623"/>
      <c r="DY36" s="623"/>
      <c r="DZ36" s="623"/>
      <c r="EA36" s="623"/>
      <c r="EB36" s="623"/>
      <c r="EC36" s="624"/>
    </row>
    <row r="37" spans="2:133" ht="11.25" customHeight="1">
      <c r="AQ37" s="672" t="s">
        <v>309</v>
      </c>
      <c r="AR37" s="673"/>
      <c r="AS37" s="673"/>
      <c r="AT37" s="673"/>
      <c r="AU37" s="673"/>
      <c r="AV37" s="673"/>
      <c r="AW37" s="673"/>
      <c r="AX37" s="673"/>
      <c r="AY37" s="674"/>
      <c r="AZ37" s="593">
        <v>1136477</v>
      </c>
      <c r="BA37" s="594"/>
      <c r="BB37" s="594"/>
      <c r="BC37" s="594"/>
      <c r="BD37" s="625"/>
      <c r="BE37" s="625"/>
      <c r="BF37" s="650"/>
      <c r="BG37" s="607" t="s">
        <v>310</v>
      </c>
      <c r="BH37" s="608"/>
      <c r="BI37" s="608"/>
      <c r="BJ37" s="608"/>
      <c r="BK37" s="608"/>
      <c r="BL37" s="608"/>
      <c r="BM37" s="608"/>
      <c r="BN37" s="608"/>
      <c r="BO37" s="608"/>
      <c r="BP37" s="608"/>
      <c r="BQ37" s="608"/>
      <c r="BR37" s="608"/>
      <c r="BS37" s="608"/>
      <c r="BT37" s="608"/>
      <c r="BU37" s="609"/>
      <c r="BV37" s="593">
        <v>5431</v>
      </c>
      <c r="BW37" s="594"/>
      <c r="BX37" s="594"/>
      <c r="BY37" s="594"/>
      <c r="BZ37" s="594"/>
      <c r="CA37" s="594"/>
      <c r="CB37" s="603"/>
      <c r="CD37" s="607" t="s">
        <v>311</v>
      </c>
      <c r="CE37" s="608"/>
      <c r="CF37" s="608"/>
      <c r="CG37" s="608"/>
      <c r="CH37" s="608"/>
      <c r="CI37" s="608"/>
      <c r="CJ37" s="608"/>
      <c r="CK37" s="608"/>
      <c r="CL37" s="608"/>
      <c r="CM37" s="608"/>
      <c r="CN37" s="608"/>
      <c r="CO37" s="608"/>
      <c r="CP37" s="608"/>
      <c r="CQ37" s="609"/>
      <c r="CR37" s="593">
        <v>1187669</v>
      </c>
      <c r="CS37" s="625"/>
      <c r="CT37" s="625"/>
      <c r="CU37" s="625"/>
      <c r="CV37" s="625"/>
      <c r="CW37" s="625"/>
      <c r="CX37" s="625"/>
      <c r="CY37" s="626"/>
      <c r="CZ37" s="627">
        <v>6.2</v>
      </c>
      <c r="DA37" s="628"/>
      <c r="DB37" s="628"/>
      <c r="DC37" s="629"/>
      <c r="DD37" s="602">
        <v>1187474</v>
      </c>
      <c r="DE37" s="625"/>
      <c r="DF37" s="625"/>
      <c r="DG37" s="625"/>
      <c r="DH37" s="625"/>
      <c r="DI37" s="625"/>
      <c r="DJ37" s="625"/>
      <c r="DK37" s="626"/>
      <c r="DL37" s="602">
        <v>661348</v>
      </c>
      <c r="DM37" s="625"/>
      <c r="DN37" s="625"/>
      <c r="DO37" s="625"/>
      <c r="DP37" s="625"/>
      <c r="DQ37" s="625"/>
      <c r="DR37" s="625"/>
      <c r="DS37" s="625"/>
      <c r="DT37" s="625"/>
      <c r="DU37" s="625"/>
      <c r="DV37" s="626"/>
      <c r="DW37" s="598">
        <v>6.9</v>
      </c>
      <c r="DX37" s="623"/>
      <c r="DY37" s="623"/>
      <c r="DZ37" s="623"/>
      <c r="EA37" s="623"/>
      <c r="EB37" s="623"/>
      <c r="EC37" s="624"/>
    </row>
    <row r="38" spans="2:133" ht="11.25" customHeight="1">
      <c r="AQ38" s="672" t="s">
        <v>312</v>
      </c>
      <c r="AR38" s="673"/>
      <c r="AS38" s="673"/>
      <c r="AT38" s="673"/>
      <c r="AU38" s="673"/>
      <c r="AV38" s="673"/>
      <c r="AW38" s="673"/>
      <c r="AX38" s="673"/>
      <c r="AY38" s="674"/>
      <c r="AZ38" s="593">
        <v>42168</v>
      </c>
      <c r="BA38" s="594"/>
      <c r="BB38" s="594"/>
      <c r="BC38" s="594"/>
      <c r="BD38" s="625"/>
      <c r="BE38" s="625"/>
      <c r="BF38" s="650"/>
      <c r="BG38" s="607" t="s">
        <v>313</v>
      </c>
      <c r="BH38" s="608"/>
      <c r="BI38" s="608"/>
      <c r="BJ38" s="608"/>
      <c r="BK38" s="608"/>
      <c r="BL38" s="608"/>
      <c r="BM38" s="608"/>
      <c r="BN38" s="608"/>
      <c r="BO38" s="608"/>
      <c r="BP38" s="608"/>
      <c r="BQ38" s="608"/>
      <c r="BR38" s="608"/>
      <c r="BS38" s="608"/>
      <c r="BT38" s="608"/>
      <c r="BU38" s="609"/>
      <c r="BV38" s="593">
        <v>8915</v>
      </c>
      <c r="BW38" s="594"/>
      <c r="BX38" s="594"/>
      <c r="BY38" s="594"/>
      <c r="BZ38" s="594"/>
      <c r="CA38" s="594"/>
      <c r="CB38" s="603"/>
      <c r="CD38" s="607" t="s">
        <v>314</v>
      </c>
      <c r="CE38" s="608"/>
      <c r="CF38" s="608"/>
      <c r="CG38" s="608"/>
      <c r="CH38" s="608"/>
      <c r="CI38" s="608"/>
      <c r="CJ38" s="608"/>
      <c r="CK38" s="608"/>
      <c r="CL38" s="608"/>
      <c r="CM38" s="608"/>
      <c r="CN38" s="608"/>
      <c r="CO38" s="608"/>
      <c r="CP38" s="608"/>
      <c r="CQ38" s="609"/>
      <c r="CR38" s="593">
        <v>1452548</v>
      </c>
      <c r="CS38" s="594"/>
      <c r="CT38" s="594"/>
      <c r="CU38" s="594"/>
      <c r="CV38" s="594"/>
      <c r="CW38" s="594"/>
      <c r="CX38" s="594"/>
      <c r="CY38" s="595"/>
      <c r="CZ38" s="627">
        <v>7.5</v>
      </c>
      <c r="DA38" s="628"/>
      <c r="DB38" s="628"/>
      <c r="DC38" s="629"/>
      <c r="DD38" s="602">
        <v>1198755</v>
      </c>
      <c r="DE38" s="594"/>
      <c r="DF38" s="594"/>
      <c r="DG38" s="594"/>
      <c r="DH38" s="594"/>
      <c r="DI38" s="594"/>
      <c r="DJ38" s="594"/>
      <c r="DK38" s="595"/>
      <c r="DL38" s="602">
        <v>1117597</v>
      </c>
      <c r="DM38" s="594"/>
      <c r="DN38" s="594"/>
      <c r="DO38" s="594"/>
      <c r="DP38" s="594"/>
      <c r="DQ38" s="594"/>
      <c r="DR38" s="594"/>
      <c r="DS38" s="594"/>
      <c r="DT38" s="594"/>
      <c r="DU38" s="594"/>
      <c r="DV38" s="595"/>
      <c r="DW38" s="598">
        <v>11.7</v>
      </c>
      <c r="DX38" s="623"/>
      <c r="DY38" s="623"/>
      <c r="DZ38" s="623"/>
      <c r="EA38" s="623"/>
      <c r="EB38" s="623"/>
      <c r="EC38" s="624"/>
    </row>
    <row r="39" spans="2:133" ht="11.25" customHeight="1">
      <c r="AQ39" s="672" t="s">
        <v>315</v>
      </c>
      <c r="AR39" s="673"/>
      <c r="AS39" s="673"/>
      <c r="AT39" s="673"/>
      <c r="AU39" s="673"/>
      <c r="AV39" s="673"/>
      <c r="AW39" s="673"/>
      <c r="AX39" s="673"/>
      <c r="AY39" s="674"/>
      <c r="AZ39" s="593" t="s">
        <v>107</v>
      </c>
      <c r="BA39" s="594"/>
      <c r="BB39" s="594"/>
      <c r="BC39" s="594"/>
      <c r="BD39" s="625"/>
      <c r="BE39" s="625"/>
      <c r="BF39" s="650"/>
      <c r="BG39" s="678" t="s">
        <v>316</v>
      </c>
      <c r="BH39" s="679"/>
      <c r="BI39" s="679"/>
      <c r="BJ39" s="679"/>
      <c r="BK39" s="679"/>
      <c r="BL39" s="187"/>
      <c r="BM39" s="608" t="s">
        <v>317</v>
      </c>
      <c r="BN39" s="608"/>
      <c r="BO39" s="608"/>
      <c r="BP39" s="608"/>
      <c r="BQ39" s="608"/>
      <c r="BR39" s="608"/>
      <c r="BS39" s="608"/>
      <c r="BT39" s="608"/>
      <c r="BU39" s="609"/>
      <c r="BV39" s="593">
        <v>88</v>
      </c>
      <c r="BW39" s="594"/>
      <c r="BX39" s="594"/>
      <c r="BY39" s="594"/>
      <c r="BZ39" s="594"/>
      <c r="CA39" s="594"/>
      <c r="CB39" s="603"/>
      <c r="CD39" s="607" t="s">
        <v>318</v>
      </c>
      <c r="CE39" s="608"/>
      <c r="CF39" s="608"/>
      <c r="CG39" s="608"/>
      <c r="CH39" s="608"/>
      <c r="CI39" s="608"/>
      <c r="CJ39" s="608"/>
      <c r="CK39" s="608"/>
      <c r="CL39" s="608"/>
      <c r="CM39" s="608"/>
      <c r="CN39" s="608"/>
      <c r="CO39" s="608"/>
      <c r="CP39" s="608"/>
      <c r="CQ39" s="609"/>
      <c r="CR39" s="593">
        <v>826903</v>
      </c>
      <c r="CS39" s="625"/>
      <c r="CT39" s="625"/>
      <c r="CU39" s="625"/>
      <c r="CV39" s="625"/>
      <c r="CW39" s="625"/>
      <c r="CX39" s="625"/>
      <c r="CY39" s="626"/>
      <c r="CZ39" s="627">
        <v>4.3</v>
      </c>
      <c r="DA39" s="628"/>
      <c r="DB39" s="628"/>
      <c r="DC39" s="629"/>
      <c r="DD39" s="602">
        <v>648102</v>
      </c>
      <c r="DE39" s="625"/>
      <c r="DF39" s="625"/>
      <c r="DG39" s="625"/>
      <c r="DH39" s="625"/>
      <c r="DI39" s="625"/>
      <c r="DJ39" s="625"/>
      <c r="DK39" s="626"/>
      <c r="DL39" s="602" t="s">
        <v>107</v>
      </c>
      <c r="DM39" s="625"/>
      <c r="DN39" s="625"/>
      <c r="DO39" s="625"/>
      <c r="DP39" s="625"/>
      <c r="DQ39" s="625"/>
      <c r="DR39" s="625"/>
      <c r="DS39" s="625"/>
      <c r="DT39" s="625"/>
      <c r="DU39" s="625"/>
      <c r="DV39" s="626"/>
      <c r="DW39" s="598" t="s">
        <v>107</v>
      </c>
      <c r="DX39" s="623"/>
      <c r="DY39" s="623"/>
      <c r="DZ39" s="623"/>
      <c r="EA39" s="623"/>
      <c r="EB39" s="623"/>
      <c r="EC39" s="624"/>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319</v>
      </c>
      <c r="AR40" s="673"/>
      <c r="AS40" s="673"/>
      <c r="AT40" s="673"/>
      <c r="AU40" s="673"/>
      <c r="AV40" s="673"/>
      <c r="AW40" s="673"/>
      <c r="AX40" s="673"/>
      <c r="AY40" s="674"/>
      <c r="AZ40" s="593">
        <v>347079</v>
      </c>
      <c r="BA40" s="594"/>
      <c r="BB40" s="594"/>
      <c r="BC40" s="594"/>
      <c r="BD40" s="625"/>
      <c r="BE40" s="625"/>
      <c r="BF40" s="650"/>
      <c r="BG40" s="678"/>
      <c r="BH40" s="679"/>
      <c r="BI40" s="679"/>
      <c r="BJ40" s="679"/>
      <c r="BK40" s="679"/>
      <c r="BL40" s="187"/>
      <c r="BM40" s="608" t="s">
        <v>320</v>
      </c>
      <c r="BN40" s="608"/>
      <c r="BO40" s="608"/>
      <c r="BP40" s="608"/>
      <c r="BQ40" s="608"/>
      <c r="BR40" s="608"/>
      <c r="BS40" s="608"/>
      <c r="BT40" s="608"/>
      <c r="BU40" s="609"/>
      <c r="BV40" s="593">
        <v>130</v>
      </c>
      <c r="BW40" s="594"/>
      <c r="BX40" s="594"/>
      <c r="BY40" s="594"/>
      <c r="BZ40" s="594"/>
      <c r="CA40" s="594"/>
      <c r="CB40" s="603"/>
      <c r="CD40" s="607" t="s">
        <v>321</v>
      </c>
      <c r="CE40" s="608"/>
      <c r="CF40" s="608"/>
      <c r="CG40" s="608"/>
      <c r="CH40" s="608"/>
      <c r="CI40" s="608"/>
      <c r="CJ40" s="608"/>
      <c r="CK40" s="608"/>
      <c r="CL40" s="608"/>
      <c r="CM40" s="608"/>
      <c r="CN40" s="608"/>
      <c r="CO40" s="608"/>
      <c r="CP40" s="608"/>
      <c r="CQ40" s="609"/>
      <c r="CR40" s="593">
        <v>721814</v>
      </c>
      <c r="CS40" s="594"/>
      <c r="CT40" s="594"/>
      <c r="CU40" s="594"/>
      <c r="CV40" s="594"/>
      <c r="CW40" s="594"/>
      <c r="CX40" s="594"/>
      <c r="CY40" s="595"/>
      <c r="CZ40" s="627">
        <v>3.7</v>
      </c>
      <c r="DA40" s="628"/>
      <c r="DB40" s="628"/>
      <c r="DC40" s="629"/>
      <c r="DD40" s="602">
        <v>470614</v>
      </c>
      <c r="DE40" s="594"/>
      <c r="DF40" s="594"/>
      <c r="DG40" s="594"/>
      <c r="DH40" s="594"/>
      <c r="DI40" s="594"/>
      <c r="DJ40" s="594"/>
      <c r="DK40" s="595"/>
      <c r="DL40" s="602" t="s">
        <v>107</v>
      </c>
      <c r="DM40" s="594"/>
      <c r="DN40" s="594"/>
      <c r="DO40" s="594"/>
      <c r="DP40" s="594"/>
      <c r="DQ40" s="594"/>
      <c r="DR40" s="594"/>
      <c r="DS40" s="594"/>
      <c r="DT40" s="594"/>
      <c r="DU40" s="594"/>
      <c r="DV40" s="595"/>
      <c r="DW40" s="598" t="s">
        <v>107</v>
      </c>
      <c r="DX40" s="623"/>
      <c r="DY40" s="623"/>
      <c r="DZ40" s="623"/>
      <c r="EA40" s="623"/>
      <c r="EB40" s="623"/>
      <c r="EC40" s="624"/>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322</v>
      </c>
      <c r="AR41" s="614"/>
      <c r="AS41" s="614"/>
      <c r="AT41" s="614"/>
      <c r="AU41" s="614"/>
      <c r="AV41" s="614"/>
      <c r="AW41" s="614"/>
      <c r="AX41" s="614"/>
      <c r="AY41" s="615"/>
      <c r="AZ41" s="665">
        <v>1105469</v>
      </c>
      <c r="BA41" s="666"/>
      <c r="BB41" s="666"/>
      <c r="BC41" s="666"/>
      <c r="BD41" s="661"/>
      <c r="BE41" s="661"/>
      <c r="BF41" s="663"/>
      <c r="BG41" s="680"/>
      <c r="BH41" s="681"/>
      <c r="BI41" s="681"/>
      <c r="BJ41" s="681"/>
      <c r="BK41" s="681"/>
      <c r="BL41" s="189"/>
      <c r="BM41" s="614" t="s">
        <v>323</v>
      </c>
      <c r="BN41" s="614"/>
      <c r="BO41" s="614"/>
      <c r="BP41" s="614"/>
      <c r="BQ41" s="614"/>
      <c r="BR41" s="614"/>
      <c r="BS41" s="614"/>
      <c r="BT41" s="614"/>
      <c r="BU41" s="615"/>
      <c r="BV41" s="665">
        <v>333</v>
      </c>
      <c r="BW41" s="666"/>
      <c r="BX41" s="666"/>
      <c r="BY41" s="666"/>
      <c r="BZ41" s="666"/>
      <c r="CA41" s="666"/>
      <c r="CB41" s="675"/>
      <c r="CD41" s="607" t="s">
        <v>324</v>
      </c>
      <c r="CE41" s="608"/>
      <c r="CF41" s="608"/>
      <c r="CG41" s="608"/>
      <c r="CH41" s="608"/>
      <c r="CI41" s="608"/>
      <c r="CJ41" s="608"/>
      <c r="CK41" s="608"/>
      <c r="CL41" s="608"/>
      <c r="CM41" s="608"/>
      <c r="CN41" s="608"/>
      <c r="CO41" s="608"/>
      <c r="CP41" s="608"/>
      <c r="CQ41" s="609"/>
      <c r="CR41" s="593" t="s">
        <v>204</v>
      </c>
      <c r="CS41" s="625"/>
      <c r="CT41" s="625"/>
      <c r="CU41" s="625"/>
      <c r="CV41" s="625"/>
      <c r="CW41" s="625"/>
      <c r="CX41" s="625"/>
      <c r="CY41" s="626"/>
      <c r="CZ41" s="627" t="s">
        <v>204</v>
      </c>
      <c r="DA41" s="628"/>
      <c r="DB41" s="628"/>
      <c r="DC41" s="629"/>
      <c r="DD41" s="602" t="s">
        <v>204</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325</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326</v>
      </c>
      <c r="CE42" s="591"/>
      <c r="CF42" s="591"/>
      <c r="CG42" s="591"/>
      <c r="CH42" s="591"/>
      <c r="CI42" s="591"/>
      <c r="CJ42" s="591"/>
      <c r="CK42" s="591"/>
      <c r="CL42" s="591"/>
      <c r="CM42" s="591"/>
      <c r="CN42" s="591"/>
      <c r="CO42" s="591"/>
      <c r="CP42" s="591"/>
      <c r="CQ42" s="592"/>
      <c r="CR42" s="593">
        <v>2886540</v>
      </c>
      <c r="CS42" s="594"/>
      <c r="CT42" s="594"/>
      <c r="CU42" s="594"/>
      <c r="CV42" s="594"/>
      <c r="CW42" s="594"/>
      <c r="CX42" s="594"/>
      <c r="CY42" s="595"/>
      <c r="CZ42" s="627">
        <v>15</v>
      </c>
      <c r="DA42" s="676"/>
      <c r="DB42" s="676"/>
      <c r="DC42" s="677"/>
      <c r="DD42" s="602">
        <v>906062</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327</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328</v>
      </c>
      <c r="CE43" s="591"/>
      <c r="CF43" s="591"/>
      <c r="CG43" s="591"/>
      <c r="CH43" s="591"/>
      <c r="CI43" s="591"/>
      <c r="CJ43" s="591"/>
      <c r="CK43" s="591"/>
      <c r="CL43" s="591"/>
      <c r="CM43" s="591"/>
      <c r="CN43" s="591"/>
      <c r="CO43" s="591"/>
      <c r="CP43" s="591"/>
      <c r="CQ43" s="592"/>
      <c r="CR43" s="593">
        <v>80141</v>
      </c>
      <c r="CS43" s="625"/>
      <c r="CT43" s="625"/>
      <c r="CU43" s="625"/>
      <c r="CV43" s="625"/>
      <c r="CW43" s="625"/>
      <c r="CX43" s="625"/>
      <c r="CY43" s="626"/>
      <c r="CZ43" s="627">
        <v>0.4</v>
      </c>
      <c r="DA43" s="628"/>
      <c r="DB43" s="628"/>
      <c r="DC43" s="629"/>
      <c r="DD43" s="602">
        <v>80141</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329</v>
      </c>
      <c r="CD44" s="699" t="s">
        <v>282</v>
      </c>
      <c r="CE44" s="700"/>
      <c r="CF44" s="590" t="s">
        <v>330</v>
      </c>
      <c r="CG44" s="591"/>
      <c r="CH44" s="591"/>
      <c r="CI44" s="591"/>
      <c r="CJ44" s="591"/>
      <c r="CK44" s="591"/>
      <c r="CL44" s="591"/>
      <c r="CM44" s="591"/>
      <c r="CN44" s="591"/>
      <c r="CO44" s="591"/>
      <c r="CP44" s="591"/>
      <c r="CQ44" s="592"/>
      <c r="CR44" s="593">
        <v>2696490</v>
      </c>
      <c r="CS44" s="594"/>
      <c r="CT44" s="594"/>
      <c r="CU44" s="594"/>
      <c r="CV44" s="594"/>
      <c r="CW44" s="594"/>
      <c r="CX44" s="594"/>
      <c r="CY44" s="595"/>
      <c r="CZ44" s="627">
        <v>14</v>
      </c>
      <c r="DA44" s="676"/>
      <c r="DB44" s="676"/>
      <c r="DC44" s="677"/>
      <c r="DD44" s="602">
        <v>838202</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331</v>
      </c>
      <c r="CG45" s="591"/>
      <c r="CH45" s="591"/>
      <c r="CI45" s="591"/>
      <c r="CJ45" s="591"/>
      <c r="CK45" s="591"/>
      <c r="CL45" s="591"/>
      <c r="CM45" s="591"/>
      <c r="CN45" s="591"/>
      <c r="CO45" s="591"/>
      <c r="CP45" s="591"/>
      <c r="CQ45" s="592"/>
      <c r="CR45" s="593">
        <v>1218613</v>
      </c>
      <c r="CS45" s="625"/>
      <c r="CT45" s="625"/>
      <c r="CU45" s="625"/>
      <c r="CV45" s="625"/>
      <c r="CW45" s="625"/>
      <c r="CX45" s="625"/>
      <c r="CY45" s="626"/>
      <c r="CZ45" s="627">
        <v>6.3</v>
      </c>
      <c r="DA45" s="628"/>
      <c r="DB45" s="628"/>
      <c r="DC45" s="629"/>
      <c r="DD45" s="602">
        <v>116898</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332</v>
      </c>
      <c r="CG46" s="591"/>
      <c r="CH46" s="591"/>
      <c r="CI46" s="591"/>
      <c r="CJ46" s="591"/>
      <c r="CK46" s="591"/>
      <c r="CL46" s="591"/>
      <c r="CM46" s="591"/>
      <c r="CN46" s="591"/>
      <c r="CO46" s="591"/>
      <c r="CP46" s="591"/>
      <c r="CQ46" s="592"/>
      <c r="CR46" s="593">
        <v>1476913</v>
      </c>
      <c r="CS46" s="594"/>
      <c r="CT46" s="594"/>
      <c r="CU46" s="594"/>
      <c r="CV46" s="594"/>
      <c r="CW46" s="594"/>
      <c r="CX46" s="594"/>
      <c r="CY46" s="595"/>
      <c r="CZ46" s="627">
        <v>7.7</v>
      </c>
      <c r="DA46" s="676"/>
      <c r="DB46" s="676"/>
      <c r="DC46" s="677"/>
      <c r="DD46" s="602">
        <v>721140</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333</v>
      </c>
      <c r="CG47" s="591"/>
      <c r="CH47" s="591"/>
      <c r="CI47" s="591"/>
      <c r="CJ47" s="591"/>
      <c r="CK47" s="591"/>
      <c r="CL47" s="591"/>
      <c r="CM47" s="591"/>
      <c r="CN47" s="591"/>
      <c r="CO47" s="591"/>
      <c r="CP47" s="591"/>
      <c r="CQ47" s="592"/>
      <c r="CR47" s="593">
        <v>190050</v>
      </c>
      <c r="CS47" s="625"/>
      <c r="CT47" s="625"/>
      <c r="CU47" s="625"/>
      <c r="CV47" s="625"/>
      <c r="CW47" s="625"/>
      <c r="CX47" s="625"/>
      <c r="CY47" s="626"/>
      <c r="CZ47" s="627">
        <v>1</v>
      </c>
      <c r="DA47" s="628"/>
      <c r="DB47" s="628"/>
      <c r="DC47" s="629"/>
      <c r="DD47" s="602">
        <v>67860</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334</v>
      </c>
      <c r="CG48" s="591"/>
      <c r="CH48" s="591"/>
      <c r="CI48" s="591"/>
      <c r="CJ48" s="591"/>
      <c r="CK48" s="591"/>
      <c r="CL48" s="591"/>
      <c r="CM48" s="591"/>
      <c r="CN48" s="591"/>
      <c r="CO48" s="591"/>
      <c r="CP48" s="591"/>
      <c r="CQ48" s="592"/>
      <c r="CR48" s="593" t="s">
        <v>117</v>
      </c>
      <c r="CS48" s="594"/>
      <c r="CT48" s="594"/>
      <c r="CU48" s="594"/>
      <c r="CV48" s="594"/>
      <c r="CW48" s="594"/>
      <c r="CX48" s="594"/>
      <c r="CY48" s="595"/>
      <c r="CZ48" s="627" t="s">
        <v>117</v>
      </c>
      <c r="DA48" s="676"/>
      <c r="DB48" s="676"/>
      <c r="DC48" s="677"/>
      <c r="DD48" s="602" t="s">
        <v>117</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335</v>
      </c>
      <c r="CE49" s="637"/>
      <c r="CF49" s="637"/>
      <c r="CG49" s="637"/>
      <c r="CH49" s="637"/>
      <c r="CI49" s="637"/>
      <c r="CJ49" s="637"/>
      <c r="CK49" s="637"/>
      <c r="CL49" s="637"/>
      <c r="CM49" s="637"/>
      <c r="CN49" s="637"/>
      <c r="CO49" s="637"/>
      <c r="CP49" s="637"/>
      <c r="CQ49" s="638"/>
      <c r="CR49" s="665">
        <v>19271874</v>
      </c>
      <c r="CS49" s="661"/>
      <c r="CT49" s="661"/>
      <c r="CU49" s="661"/>
      <c r="CV49" s="661"/>
      <c r="CW49" s="661"/>
      <c r="CX49" s="661"/>
      <c r="CY49" s="688"/>
      <c r="CZ49" s="689">
        <v>100</v>
      </c>
      <c r="DA49" s="690"/>
      <c r="DB49" s="690"/>
      <c r="DC49" s="691"/>
      <c r="DD49" s="692">
        <v>13426894</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72" zoomScale="70" zoomScaleNormal="25" zoomScaleSheetLayoutView="70" workbookViewId="0">
      <selection activeCell="BL87" sqref="BL87"/>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336</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337</v>
      </c>
      <c r="DK2" s="735"/>
      <c r="DL2" s="735"/>
      <c r="DM2" s="735"/>
      <c r="DN2" s="735"/>
      <c r="DO2" s="736"/>
      <c r="DP2" s="200"/>
      <c r="DQ2" s="734" t="s">
        <v>338</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339</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340</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341</v>
      </c>
      <c r="B5" s="729"/>
      <c r="C5" s="729"/>
      <c r="D5" s="729"/>
      <c r="E5" s="729"/>
      <c r="F5" s="729"/>
      <c r="G5" s="729"/>
      <c r="H5" s="729"/>
      <c r="I5" s="729"/>
      <c r="J5" s="729"/>
      <c r="K5" s="729"/>
      <c r="L5" s="729"/>
      <c r="M5" s="729"/>
      <c r="N5" s="729"/>
      <c r="O5" s="729"/>
      <c r="P5" s="730"/>
      <c r="Q5" s="705" t="s">
        <v>342</v>
      </c>
      <c r="R5" s="706"/>
      <c r="S5" s="706"/>
      <c r="T5" s="706"/>
      <c r="U5" s="707"/>
      <c r="V5" s="705" t="s">
        <v>343</v>
      </c>
      <c r="W5" s="706"/>
      <c r="X5" s="706"/>
      <c r="Y5" s="706"/>
      <c r="Z5" s="707"/>
      <c r="AA5" s="705" t="s">
        <v>344</v>
      </c>
      <c r="AB5" s="706"/>
      <c r="AC5" s="706"/>
      <c r="AD5" s="706"/>
      <c r="AE5" s="706"/>
      <c r="AF5" s="738" t="s">
        <v>345</v>
      </c>
      <c r="AG5" s="706"/>
      <c r="AH5" s="706"/>
      <c r="AI5" s="706"/>
      <c r="AJ5" s="717"/>
      <c r="AK5" s="706" t="s">
        <v>346</v>
      </c>
      <c r="AL5" s="706"/>
      <c r="AM5" s="706"/>
      <c r="AN5" s="706"/>
      <c r="AO5" s="707"/>
      <c r="AP5" s="705" t="s">
        <v>347</v>
      </c>
      <c r="AQ5" s="706"/>
      <c r="AR5" s="706"/>
      <c r="AS5" s="706"/>
      <c r="AT5" s="707"/>
      <c r="AU5" s="705" t="s">
        <v>348</v>
      </c>
      <c r="AV5" s="706"/>
      <c r="AW5" s="706"/>
      <c r="AX5" s="706"/>
      <c r="AY5" s="717"/>
      <c r="AZ5" s="207"/>
      <c r="BA5" s="207"/>
      <c r="BB5" s="207"/>
      <c r="BC5" s="207"/>
      <c r="BD5" s="207"/>
      <c r="BE5" s="208"/>
      <c r="BF5" s="208"/>
      <c r="BG5" s="208"/>
      <c r="BH5" s="208"/>
      <c r="BI5" s="208"/>
      <c r="BJ5" s="208"/>
      <c r="BK5" s="208"/>
      <c r="BL5" s="208"/>
      <c r="BM5" s="208"/>
      <c r="BN5" s="208"/>
      <c r="BO5" s="208"/>
      <c r="BP5" s="208"/>
      <c r="BQ5" s="728" t="s">
        <v>349</v>
      </c>
      <c r="BR5" s="729"/>
      <c r="BS5" s="729"/>
      <c r="BT5" s="729"/>
      <c r="BU5" s="729"/>
      <c r="BV5" s="729"/>
      <c r="BW5" s="729"/>
      <c r="BX5" s="729"/>
      <c r="BY5" s="729"/>
      <c r="BZ5" s="729"/>
      <c r="CA5" s="729"/>
      <c r="CB5" s="729"/>
      <c r="CC5" s="729"/>
      <c r="CD5" s="729"/>
      <c r="CE5" s="729"/>
      <c r="CF5" s="729"/>
      <c r="CG5" s="730"/>
      <c r="CH5" s="705" t="s">
        <v>350</v>
      </c>
      <c r="CI5" s="706"/>
      <c r="CJ5" s="706"/>
      <c r="CK5" s="706"/>
      <c r="CL5" s="707"/>
      <c r="CM5" s="705" t="s">
        <v>351</v>
      </c>
      <c r="CN5" s="706"/>
      <c r="CO5" s="706"/>
      <c r="CP5" s="706"/>
      <c r="CQ5" s="707"/>
      <c r="CR5" s="705" t="s">
        <v>352</v>
      </c>
      <c r="CS5" s="706"/>
      <c r="CT5" s="706"/>
      <c r="CU5" s="706"/>
      <c r="CV5" s="707"/>
      <c r="CW5" s="705" t="s">
        <v>353</v>
      </c>
      <c r="CX5" s="706"/>
      <c r="CY5" s="706"/>
      <c r="CZ5" s="706"/>
      <c r="DA5" s="707"/>
      <c r="DB5" s="705" t="s">
        <v>354</v>
      </c>
      <c r="DC5" s="706"/>
      <c r="DD5" s="706"/>
      <c r="DE5" s="706"/>
      <c r="DF5" s="707"/>
      <c r="DG5" s="711" t="s">
        <v>355</v>
      </c>
      <c r="DH5" s="712"/>
      <c r="DI5" s="712"/>
      <c r="DJ5" s="712"/>
      <c r="DK5" s="713"/>
      <c r="DL5" s="711" t="s">
        <v>356</v>
      </c>
      <c r="DM5" s="712"/>
      <c r="DN5" s="712"/>
      <c r="DO5" s="712"/>
      <c r="DP5" s="713"/>
      <c r="DQ5" s="705" t="s">
        <v>357</v>
      </c>
      <c r="DR5" s="706"/>
      <c r="DS5" s="706"/>
      <c r="DT5" s="706"/>
      <c r="DU5" s="707"/>
      <c r="DV5" s="705" t="s">
        <v>348</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358</v>
      </c>
      <c r="C7" s="720"/>
      <c r="D7" s="720"/>
      <c r="E7" s="720"/>
      <c r="F7" s="720"/>
      <c r="G7" s="720"/>
      <c r="H7" s="720"/>
      <c r="I7" s="720"/>
      <c r="J7" s="720"/>
      <c r="K7" s="720"/>
      <c r="L7" s="720"/>
      <c r="M7" s="720"/>
      <c r="N7" s="720"/>
      <c r="O7" s="720"/>
      <c r="P7" s="721"/>
      <c r="Q7" s="722">
        <v>19785</v>
      </c>
      <c r="R7" s="723"/>
      <c r="S7" s="723"/>
      <c r="T7" s="723"/>
      <c r="U7" s="723"/>
      <c r="V7" s="723">
        <v>19284</v>
      </c>
      <c r="W7" s="723"/>
      <c r="X7" s="723"/>
      <c r="Y7" s="723"/>
      <c r="Z7" s="723"/>
      <c r="AA7" s="723">
        <v>501</v>
      </c>
      <c r="AB7" s="723"/>
      <c r="AC7" s="723"/>
      <c r="AD7" s="723"/>
      <c r="AE7" s="724"/>
      <c r="AF7" s="725">
        <v>415</v>
      </c>
      <c r="AG7" s="726"/>
      <c r="AH7" s="726"/>
      <c r="AI7" s="726"/>
      <c r="AJ7" s="727"/>
      <c r="AK7" s="762">
        <v>1696</v>
      </c>
      <c r="AL7" s="763"/>
      <c r="AM7" s="763"/>
      <c r="AN7" s="763"/>
      <c r="AO7" s="763"/>
      <c r="AP7" s="763">
        <v>10861</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542</v>
      </c>
      <c r="BT7" s="767"/>
      <c r="BU7" s="767"/>
      <c r="BV7" s="767"/>
      <c r="BW7" s="767"/>
      <c r="BX7" s="767"/>
      <c r="BY7" s="767"/>
      <c r="BZ7" s="767"/>
      <c r="CA7" s="767"/>
      <c r="CB7" s="767"/>
      <c r="CC7" s="767"/>
      <c r="CD7" s="767"/>
      <c r="CE7" s="767"/>
      <c r="CF7" s="767"/>
      <c r="CG7" s="768"/>
      <c r="CH7" s="759">
        <v>-2</v>
      </c>
      <c r="CI7" s="760"/>
      <c r="CJ7" s="760"/>
      <c r="CK7" s="760"/>
      <c r="CL7" s="761"/>
      <c r="CM7" s="759">
        <v>523</v>
      </c>
      <c r="CN7" s="760"/>
      <c r="CO7" s="760"/>
      <c r="CP7" s="760"/>
      <c r="CQ7" s="761"/>
      <c r="CR7" s="759">
        <v>20</v>
      </c>
      <c r="CS7" s="760"/>
      <c r="CT7" s="760"/>
      <c r="CU7" s="760"/>
      <c r="CV7" s="761"/>
      <c r="CW7" s="759" t="s">
        <v>475</v>
      </c>
      <c r="CX7" s="760"/>
      <c r="CY7" s="760"/>
      <c r="CZ7" s="760"/>
      <c r="DA7" s="761"/>
      <c r="DB7" s="759" t="s">
        <v>475</v>
      </c>
      <c r="DC7" s="760"/>
      <c r="DD7" s="760"/>
      <c r="DE7" s="760"/>
      <c r="DF7" s="761"/>
      <c r="DG7" s="759" t="s">
        <v>475</v>
      </c>
      <c r="DH7" s="760"/>
      <c r="DI7" s="760"/>
      <c r="DJ7" s="760"/>
      <c r="DK7" s="761"/>
      <c r="DL7" s="759" t="s">
        <v>475</v>
      </c>
      <c r="DM7" s="760"/>
      <c r="DN7" s="760"/>
      <c r="DO7" s="760"/>
      <c r="DP7" s="761"/>
      <c r="DQ7" s="759" t="s">
        <v>475</v>
      </c>
      <c r="DR7" s="760"/>
      <c r="DS7" s="760"/>
      <c r="DT7" s="760"/>
      <c r="DU7" s="761"/>
      <c r="DV7" s="740"/>
      <c r="DW7" s="741"/>
      <c r="DX7" s="741"/>
      <c r="DY7" s="741"/>
      <c r="DZ7" s="742"/>
      <c r="EA7" s="205"/>
    </row>
    <row r="8" spans="1:131" s="206" customFormat="1" ht="26.25" customHeight="1">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543</v>
      </c>
      <c r="BT8" s="757"/>
      <c r="BU8" s="757"/>
      <c r="BV8" s="757"/>
      <c r="BW8" s="757"/>
      <c r="BX8" s="757"/>
      <c r="BY8" s="757"/>
      <c r="BZ8" s="757"/>
      <c r="CA8" s="757"/>
      <c r="CB8" s="757"/>
      <c r="CC8" s="757"/>
      <c r="CD8" s="757"/>
      <c r="CE8" s="757"/>
      <c r="CF8" s="757"/>
      <c r="CG8" s="758"/>
      <c r="CH8" s="769">
        <v>20</v>
      </c>
      <c r="CI8" s="770"/>
      <c r="CJ8" s="770"/>
      <c r="CK8" s="770"/>
      <c r="CL8" s="771"/>
      <c r="CM8" s="769">
        <v>793</v>
      </c>
      <c r="CN8" s="770"/>
      <c r="CO8" s="770"/>
      <c r="CP8" s="770"/>
      <c r="CQ8" s="771"/>
      <c r="CR8" s="769">
        <v>200</v>
      </c>
      <c r="CS8" s="770"/>
      <c r="CT8" s="770"/>
      <c r="CU8" s="770"/>
      <c r="CV8" s="771"/>
      <c r="CW8" s="769" t="s">
        <v>475</v>
      </c>
      <c r="CX8" s="770"/>
      <c r="CY8" s="770"/>
      <c r="CZ8" s="770"/>
      <c r="DA8" s="771"/>
      <c r="DB8" s="769" t="s">
        <v>475</v>
      </c>
      <c r="DC8" s="770"/>
      <c r="DD8" s="770"/>
      <c r="DE8" s="770"/>
      <c r="DF8" s="771"/>
      <c r="DG8" s="769" t="s">
        <v>475</v>
      </c>
      <c r="DH8" s="770"/>
      <c r="DI8" s="770"/>
      <c r="DJ8" s="770"/>
      <c r="DK8" s="771"/>
      <c r="DL8" s="769" t="s">
        <v>475</v>
      </c>
      <c r="DM8" s="770"/>
      <c r="DN8" s="770"/>
      <c r="DO8" s="770"/>
      <c r="DP8" s="771"/>
      <c r="DQ8" s="769" t="s">
        <v>475</v>
      </c>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359</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360</v>
      </c>
      <c r="B23" s="778" t="s">
        <v>361</v>
      </c>
      <c r="C23" s="779"/>
      <c r="D23" s="779"/>
      <c r="E23" s="779"/>
      <c r="F23" s="779"/>
      <c r="G23" s="779"/>
      <c r="H23" s="779"/>
      <c r="I23" s="779"/>
      <c r="J23" s="779"/>
      <c r="K23" s="779"/>
      <c r="L23" s="779"/>
      <c r="M23" s="779"/>
      <c r="N23" s="779"/>
      <c r="O23" s="779"/>
      <c r="P23" s="780"/>
      <c r="Q23" s="781">
        <v>19773</v>
      </c>
      <c r="R23" s="782"/>
      <c r="S23" s="782"/>
      <c r="T23" s="782"/>
      <c r="U23" s="782"/>
      <c r="V23" s="782">
        <v>19272</v>
      </c>
      <c r="W23" s="782"/>
      <c r="X23" s="782"/>
      <c r="Y23" s="782"/>
      <c r="Z23" s="782"/>
      <c r="AA23" s="782">
        <v>501</v>
      </c>
      <c r="AB23" s="782"/>
      <c r="AC23" s="782"/>
      <c r="AD23" s="782"/>
      <c r="AE23" s="783"/>
      <c r="AF23" s="784">
        <v>415</v>
      </c>
      <c r="AG23" s="782"/>
      <c r="AH23" s="782"/>
      <c r="AI23" s="782"/>
      <c r="AJ23" s="785"/>
      <c r="AK23" s="786"/>
      <c r="AL23" s="787"/>
      <c r="AM23" s="787"/>
      <c r="AN23" s="787"/>
      <c r="AO23" s="787"/>
      <c r="AP23" s="782">
        <v>10861</v>
      </c>
      <c r="AQ23" s="782"/>
      <c r="AR23" s="782"/>
      <c r="AS23" s="782"/>
      <c r="AT23" s="782"/>
      <c r="AU23" s="788"/>
      <c r="AV23" s="788"/>
      <c r="AW23" s="788"/>
      <c r="AX23" s="788"/>
      <c r="AY23" s="789"/>
      <c r="AZ23" s="797" t="s">
        <v>107</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362</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363</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341</v>
      </c>
      <c r="B26" s="729"/>
      <c r="C26" s="729"/>
      <c r="D26" s="729"/>
      <c r="E26" s="729"/>
      <c r="F26" s="729"/>
      <c r="G26" s="729"/>
      <c r="H26" s="729"/>
      <c r="I26" s="729"/>
      <c r="J26" s="729"/>
      <c r="K26" s="729"/>
      <c r="L26" s="729"/>
      <c r="M26" s="729"/>
      <c r="N26" s="729"/>
      <c r="O26" s="729"/>
      <c r="P26" s="730"/>
      <c r="Q26" s="705" t="s">
        <v>364</v>
      </c>
      <c r="R26" s="706"/>
      <c r="S26" s="706"/>
      <c r="T26" s="706"/>
      <c r="U26" s="707"/>
      <c r="V26" s="705" t="s">
        <v>365</v>
      </c>
      <c r="W26" s="706"/>
      <c r="X26" s="706"/>
      <c r="Y26" s="706"/>
      <c r="Z26" s="707"/>
      <c r="AA26" s="705" t="s">
        <v>366</v>
      </c>
      <c r="AB26" s="706"/>
      <c r="AC26" s="706"/>
      <c r="AD26" s="706"/>
      <c r="AE26" s="706"/>
      <c r="AF26" s="800" t="s">
        <v>367</v>
      </c>
      <c r="AG26" s="801"/>
      <c r="AH26" s="801"/>
      <c r="AI26" s="801"/>
      <c r="AJ26" s="802"/>
      <c r="AK26" s="706" t="s">
        <v>368</v>
      </c>
      <c r="AL26" s="706"/>
      <c r="AM26" s="706"/>
      <c r="AN26" s="706"/>
      <c r="AO26" s="707"/>
      <c r="AP26" s="705" t="s">
        <v>369</v>
      </c>
      <c r="AQ26" s="706"/>
      <c r="AR26" s="706"/>
      <c r="AS26" s="706"/>
      <c r="AT26" s="707"/>
      <c r="AU26" s="705" t="s">
        <v>370</v>
      </c>
      <c r="AV26" s="706"/>
      <c r="AW26" s="706"/>
      <c r="AX26" s="706"/>
      <c r="AY26" s="707"/>
      <c r="AZ26" s="705" t="s">
        <v>371</v>
      </c>
      <c r="BA26" s="706"/>
      <c r="BB26" s="706"/>
      <c r="BC26" s="706"/>
      <c r="BD26" s="707"/>
      <c r="BE26" s="705" t="s">
        <v>348</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372</v>
      </c>
      <c r="C28" s="720"/>
      <c r="D28" s="720"/>
      <c r="E28" s="720"/>
      <c r="F28" s="720"/>
      <c r="G28" s="720"/>
      <c r="H28" s="720"/>
      <c r="I28" s="720"/>
      <c r="J28" s="720"/>
      <c r="K28" s="720"/>
      <c r="L28" s="720"/>
      <c r="M28" s="720"/>
      <c r="N28" s="720"/>
      <c r="O28" s="720"/>
      <c r="P28" s="721"/>
      <c r="Q28" s="810">
        <v>5008</v>
      </c>
      <c r="R28" s="811"/>
      <c r="S28" s="811"/>
      <c r="T28" s="811"/>
      <c r="U28" s="811"/>
      <c r="V28" s="811">
        <v>4635</v>
      </c>
      <c r="W28" s="811"/>
      <c r="X28" s="811"/>
      <c r="Y28" s="811"/>
      <c r="Z28" s="811"/>
      <c r="AA28" s="811">
        <v>373</v>
      </c>
      <c r="AB28" s="811"/>
      <c r="AC28" s="811"/>
      <c r="AD28" s="811"/>
      <c r="AE28" s="812"/>
      <c r="AF28" s="813">
        <v>373</v>
      </c>
      <c r="AG28" s="811"/>
      <c r="AH28" s="811"/>
      <c r="AI28" s="811"/>
      <c r="AJ28" s="814"/>
      <c r="AK28" s="815">
        <v>442</v>
      </c>
      <c r="AL28" s="806"/>
      <c r="AM28" s="806"/>
      <c r="AN28" s="806"/>
      <c r="AO28" s="806"/>
      <c r="AP28" s="806" t="s">
        <v>539</v>
      </c>
      <c r="AQ28" s="806"/>
      <c r="AR28" s="806"/>
      <c r="AS28" s="806"/>
      <c r="AT28" s="806"/>
      <c r="AU28" s="806" t="s">
        <v>539</v>
      </c>
      <c r="AV28" s="806"/>
      <c r="AW28" s="806"/>
      <c r="AX28" s="806"/>
      <c r="AY28" s="806"/>
      <c r="AZ28" s="807" t="s">
        <v>540</v>
      </c>
      <c r="BA28" s="806"/>
      <c r="BB28" s="806"/>
      <c r="BC28" s="806"/>
      <c r="BD28" s="806"/>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373</v>
      </c>
      <c r="C29" s="744"/>
      <c r="D29" s="744"/>
      <c r="E29" s="744"/>
      <c r="F29" s="744"/>
      <c r="G29" s="744"/>
      <c r="H29" s="744"/>
      <c r="I29" s="744"/>
      <c r="J29" s="744"/>
      <c r="K29" s="744"/>
      <c r="L29" s="744"/>
      <c r="M29" s="744"/>
      <c r="N29" s="744"/>
      <c r="O29" s="744"/>
      <c r="P29" s="745"/>
      <c r="Q29" s="746">
        <v>3491</v>
      </c>
      <c r="R29" s="747"/>
      <c r="S29" s="747"/>
      <c r="T29" s="747"/>
      <c r="U29" s="747"/>
      <c r="V29" s="747">
        <v>3351</v>
      </c>
      <c r="W29" s="747"/>
      <c r="X29" s="747"/>
      <c r="Y29" s="747"/>
      <c r="Z29" s="747"/>
      <c r="AA29" s="747">
        <v>140</v>
      </c>
      <c r="AB29" s="747"/>
      <c r="AC29" s="747"/>
      <c r="AD29" s="747"/>
      <c r="AE29" s="748"/>
      <c r="AF29" s="749">
        <v>140</v>
      </c>
      <c r="AG29" s="750"/>
      <c r="AH29" s="750"/>
      <c r="AI29" s="750"/>
      <c r="AJ29" s="751"/>
      <c r="AK29" s="818">
        <v>528</v>
      </c>
      <c r="AL29" s="819"/>
      <c r="AM29" s="819"/>
      <c r="AN29" s="819"/>
      <c r="AO29" s="819"/>
      <c r="AP29" s="819" t="s">
        <v>539</v>
      </c>
      <c r="AQ29" s="819"/>
      <c r="AR29" s="819"/>
      <c r="AS29" s="819"/>
      <c r="AT29" s="819"/>
      <c r="AU29" s="819" t="s">
        <v>539</v>
      </c>
      <c r="AV29" s="819"/>
      <c r="AW29" s="819"/>
      <c r="AX29" s="819"/>
      <c r="AY29" s="819"/>
      <c r="AZ29" s="820" t="s">
        <v>540</v>
      </c>
      <c r="BA29" s="821"/>
      <c r="BB29" s="821"/>
      <c r="BC29" s="821"/>
      <c r="BD29" s="818"/>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374</v>
      </c>
      <c r="C30" s="744"/>
      <c r="D30" s="744"/>
      <c r="E30" s="744"/>
      <c r="F30" s="744"/>
      <c r="G30" s="744"/>
      <c r="H30" s="744"/>
      <c r="I30" s="744"/>
      <c r="J30" s="744"/>
      <c r="K30" s="744"/>
      <c r="L30" s="744"/>
      <c r="M30" s="744"/>
      <c r="N30" s="744"/>
      <c r="O30" s="744"/>
      <c r="P30" s="745"/>
      <c r="Q30" s="746">
        <v>397</v>
      </c>
      <c r="R30" s="747"/>
      <c r="S30" s="747"/>
      <c r="T30" s="747"/>
      <c r="U30" s="747"/>
      <c r="V30" s="747">
        <v>386</v>
      </c>
      <c r="W30" s="747"/>
      <c r="X30" s="747"/>
      <c r="Y30" s="747"/>
      <c r="Z30" s="747"/>
      <c r="AA30" s="747">
        <v>11</v>
      </c>
      <c r="AB30" s="747"/>
      <c r="AC30" s="747"/>
      <c r="AD30" s="747"/>
      <c r="AE30" s="748"/>
      <c r="AF30" s="749">
        <v>11</v>
      </c>
      <c r="AG30" s="750"/>
      <c r="AH30" s="750"/>
      <c r="AI30" s="750"/>
      <c r="AJ30" s="751"/>
      <c r="AK30" s="818">
        <v>117</v>
      </c>
      <c r="AL30" s="819"/>
      <c r="AM30" s="819"/>
      <c r="AN30" s="819"/>
      <c r="AO30" s="819"/>
      <c r="AP30" s="819" t="s">
        <v>539</v>
      </c>
      <c r="AQ30" s="819"/>
      <c r="AR30" s="819"/>
      <c r="AS30" s="819"/>
      <c r="AT30" s="819"/>
      <c r="AU30" s="819" t="s">
        <v>539</v>
      </c>
      <c r="AV30" s="819"/>
      <c r="AW30" s="819"/>
      <c r="AX30" s="819"/>
      <c r="AY30" s="819"/>
      <c r="AZ30" s="820" t="s">
        <v>540</v>
      </c>
      <c r="BA30" s="821"/>
      <c r="BB30" s="821"/>
      <c r="BC30" s="821"/>
      <c r="BD30" s="818"/>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375</v>
      </c>
      <c r="C31" s="744"/>
      <c r="D31" s="744"/>
      <c r="E31" s="744"/>
      <c r="F31" s="744"/>
      <c r="G31" s="744"/>
      <c r="H31" s="744"/>
      <c r="I31" s="744"/>
      <c r="J31" s="744"/>
      <c r="K31" s="744"/>
      <c r="L31" s="744"/>
      <c r="M31" s="744"/>
      <c r="N31" s="744"/>
      <c r="O31" s="744"/>
      <c r="P31" s="745"/>
      <c r="Q31" s="746">
        <v>914</v>
      </c>
      <c r="R31" s="747"/>
      <c r="S31" s="747"/>
      <c r="T31" s="747"/>
      <c r="U31" s="747"/>
      <c r="V31" s="747">
        <v>811</v>
      </c>
      <c r="W31" s="747"/>
      <c r="X31" s="747"/>
      <c r="Y31" s="747"/>
      <c r="Z31" s="747"/>
      <c r="AA31" s="747">
        <v>103</v>
      </c>
      <c r="AB31" s="747"/>
      <c r="AC31" s="747"/>
      <c r="AD31" s="747"/>
      <c r="AE31" s="748"/>
      <c r="AF31" s="749">
        <v>861</v>
      </c>
      <c r="AG31" s="750"/>
      <c r="AH31" s="750"/>
      <c r="AI31" s="750"/>
      <c r="AJ31" s="751"/>
      <c r="AK31" s="818">
        <v>42</v>
      </c>
      <c r="AL31" s="819"/>
      <c r="AM31" s="819"/>
      <c r="AN31" s="819"/>
      <c r="AO31" s="819"/>
      <c r="AP31" s="819">
        <v>1146</v>
      </c>
      <c r="AQ31" s="819"/>
      <c r="AR31" s="819"/>
      <c r="AS31" s="819"/>
      <c r="AT31" s="819"/>
      <c r="AU31" s="819" t="s">
        <v>539</v>
      </c>
      <c r="AV31" s="819"/>
      <c r="AW31" s="819"/>
      <c r="AX31" s="819"/>
      <c r="AY31" s="819"/>
      <c r="AZ31" s="820" t="s">
        <v>540</v>
      </c>
      <c r="BA31" s="821"/>
      <c r="BB31" s="821"/>
      <c r="BC31" s="821"/>
      <c r="BD31" s="818"/>
      <c r="BE31" s="816" t="s">
        <v>376</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377</v>
      </c>
      <c r="C32" s="744"/>
      <c r="D32" s="744"/>
      <c r="E32" s="744"/>
      <c r="F32" s="744"/>
      <c r="G32" s="744"/>
      <c r="H32" s="744"/>
      <c r="I32" s="744"/>
      <c r="J32" s="744"/>
      <c r="K32" s="744"/>
      <c r="L32" s="744"/>
      <c r="M32" s="744"/>
      <c r="N32" s="744"/>
      <c r="O32" s="744"/>
      <c r="P32" s="745"/>
      <c r="Q32" s="746">
        <v>1025</v>
      </c>
      <c r="R32" s="747"/>
      <c r="S32" s="747"/>
      <c r="T32" s="747"/>
      <c r="U32" s="747"/>
      <c r="V32" s="747">
        <v>1147</v>
      </c>
      <c r="W32" s="747"/>
      <c r="X32" s="747"/>
      <c r="Y32" s="747"/>
      <c r="Z32" s="747"/>
      <c r="AA32" s="747">
        <f>Q32-V32</f>
        <v>-122</v>
      </c>
      <c r="AB32" s="747"/>
      <c r="AC32" s="747"/>
      <c r="AD32" s="747"/>
      <c r="AE32" s="748"/>
      <c r="AF32" s="749">
        <v>81</v>
      </c>
      <c r="AG32" s="750"/>
      <c r="AH32" s="750"/>
      <c r="AI32" s="750"/>
      <c r="AJ32" s="751"/>
      <c r="AK32" s="818">
        <v>1173</v>
      </c>
      <c r="AL32" s="819"/>
      <c r="AM32" s="819"/>
      <c r="AN32" s="819"/>
      <c r="AO32" s="819"/>
      <c r="AP32" s="819">
        <v>10253</v>
      </c>
      <c r="AQ32" s="819"/>
      <c r="AR32" s="819"/>
      <c r="AS32" s="819"/>
      <c r="AT32" s="819"/>
      <c r="AU32" s="819">
        <v>6387</v>
      </c>
      <c r="AV32" s="819"/>
      <c r="AW32" s="819"/>
      <c r="AX32" s="819"/>
      <c r="AY32" s="819"/>
      <c r="AZ32" s="820" t="s">
        <v>540</v>
      </c>
      <c r="BA32" s="821"/>
      <c r="BB32" s="821"/>
      <c r="BC32" s="821"/>
      <c r="BD32" s="818"/>
      <c r="BE32" s="816" t="s">
        <v>378</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c r="C33" s="744"/>
      <c r="D33" s="744"/>
      <c r="E33" s="744"/>
      <c r="F33" s="744"/>
      <c r="G33" s="744"/>
      <c r="H33" s="744"/>
      <c r="I33" s="744"/>
      <c r="J33" s="744"/>
      <c r="K33" s="744"/>
      <c r="L33" s="744"/>
      <c r="M33" s="744"/>
      <c r="N33" s="744"/>
      <c r="O33" s="744"/>
      <c r="P33" s="745"/>
      <c r="Q33" s="746"/>
      <c r="R33" s="747"/>
      <c r="S33" s="747"/>
      <c r="T33" s="747"/>
      <c r="U33" s="747"/>
      <c r="V33" s="747"/>
      <c r="W33" s="747"/>
      <c r="X33" s="747"/>
      <c r="Y33" s="747"/>
      <c r="Z33" s="747"/>
      <c r="AA33" s="747"/>
      <c r="AB33" s="747"/>
      <c r="AC33" s="747"/>
      <c r="AD33" s="747"/>
      <c r="AE33" s="748"/>
      <c r="AF33" s="749"/>
      <c r="AG33" s="750"/>
      <c r="AH33" s="750"/>
      <c r="AI33" s="750"/>
      <c r="AJ33" s="751"/>
      <c r="AK33" s="818"/>
      <c r="AL33" s="819"/>
      <c r="AM33" s="819"/>
      <c r="AN33" s="819"/>
      <c r="AO33" s="819"/>
      <c r="AP33" s="819"/>
      <c r="AQ33" s="819"/>
      <c r="AR33" s="819"/>
      <c r="AS33" s="819"/>
      <c r="AT33" s="819"/>
      <c r="AU33" s="819"/>
      <c r="AV33" s="819"/>
      <c r="AW33" s="819"/>
      <c r="AX33" s="819"/>
      <c r="AY33" s="819"/>
      <c r="AZ33" s="822"/>
      <c r="BA33" s="822"/>
      <c r="BB33" s="822"/>
      <c r="BC33" s="822"/>
      <c r="BD33" s="822"/>
      <c r="BE33" s="816"/>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2"/>
      <c r="BA34" s="822"/>
      <c r="BB34" s="822"/>
      <c r="BC34" s="822"/>
      <c r="BD34" s="822"/>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2"/>
      <c r="BA35" s="822"/>
      <c r="BB35" s="822"/>
      <c r="BC35" s="822"/>
      <c r="BD35" s="822"/>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2"/>
      <c r="BA36" s="822"/>
      <c r="BB36" s="822"/>
      <c r="BC36" s="822"/>
      <c r="BD36" s="822"/>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2"/>
      <c r="BA37" s="822"/>
      <c r="BB37" s="822"/>
      <c r="BC37" s="822"/>
      <c r="BD37" s="822"/>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2"/>
      <c r="BA38" s="822"/>
      <c r="BB38" s="822"/>
      <c r="BC38" s="822"/>
      <c r="BD38" s="822"/>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2"/>
      <c r="BA39" s="822"/>
      <c r="BB39" s="822"/>
      <c r="BC39" s="822"/>
      <c r="BD39" s="822"/>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2"/>
      <c r="BA40" s="822"/>
      <c r="BB40" s="822"/>
      <c r="BC40" s="822"/>
      <c r="BD40" s="822"/>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2"/>
      <c r="BA41" s="822"/>
      <c r="BB41" s="822"/>
      <c r="BC41" s="822"/>
      <c r="BD41" s="822"/>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2"/>
      <c r="BA42" s="822"/>
      <c r="BB42" s="822"/>
      <c r="BC42" s="822"/>
      <c r="BD42" s="822"/>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2"/>
      <c r="BA43" s="822"/>
      <c r="BB43" s="822"/>
      <c r="BC43" s="822"/>
      <c r="BD43" s="822"/>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2"/>
      <c r="BA44" s="822"/>
      <c r="BB44" s="822"/>
      <c r="BC44" s="822"/>
      <c r="BD44" s="822"/>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2"/>
      <c r="BA45" s="822"/>
      <c r="BB45" s="822"/>
      <c r="BC45" s="822"/>
      <c r="BD45" s="822"/>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2"/>
      <c r="BA46" s="822"/>
      <c r="BB46" s="822"/>
      <c r="BC46" s="822"/>
      <c r="BD46" s="822"/>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2"/>
      <c r="BA47" s="822"/>
      <c r="BB47" s="822"/>
      <c r="BC47" s="822"/>
      <c r="BD47" s="822"/>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2"/>
      <c r="BA48" s="822"/>
      <c r="BB48" s="822"/>
      <c r="BC48" s="822"/>
      <c r="BD48" s="822"/>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2"/>
      <c r="BA49" s="822"/>
      <c r="BB49" s="822"/>
      <c r="BC49" s="822"/>
      <c r="BD49" s="822"/>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3"/>
      <c r="R50" s="824"/>
      <c r="S50" s="824"/>
      <c r="T50" s="824"/>
      <c r="U50" s="824"/>
      <c r="V50" s="824"/>
      <c r="W50" s="824"/>
      <c r="X50" s="824"/>
      <c r="Y50" s="824"/>
      <c r="Z50" s="824"/>
      <c r="AA50" s="824"/>
      <c r="AB50" s="824"/>
      <c r="AC50" s="824"/>
      <c r="AD50" s="824"/>
      <c r="AE50" s="825"/>
      <c r="AF50" s="749"/>
      <c r="AG50" s="750"/>
      <c r="AH50" s="750"/>
      <c r="AI50" s="750"/>
      <c r="AJ50" s="751"/>
      <c r="AK50" s="826"/>
      <c r="AL50" s="824"/>
      <c r="AM50" s="824"/>
      <c r="AN50" s="824"/>
      <c r="AO50" s="824"/>
      <c r="AP50" s="824"/>
      <c r="AQ50" s="824"/>
      <c r="AR50" s="824"/>
      <c r="AS50" s="824"/>
      <c r="AT50" s="824"/>
      <c r="AU50" s="824"/>
      <c r="AV50" s="824"/>
      <c r="AW50" s="824"/>
      <c r="AX50" s="824"/>
      <c r="AY50" s="824"/>
      <c r="AZ50" s="827"/>
      <c r="BA50" s="827"/>
      <c r="BB50" s="827"/>
      <c r="BC50" s="827"/>
      <c r="BD50" s="827"/>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3"/>
      <c r="R51" s="824"/>
      <c r="S51" s="824"/>
      <c r="T51" s="824"/>
      <c r="U51" s="824"/>
      <c r="V51" s="824"/>
      <c r="W51" s="824"/>
      <c r="X51" s="824"/>
      <c r="Y51" s="824"/>
      <c r="Z51" s="824"/>
      <c r="AA51" s="824"/>
      <c r="AB51" s="824"/>
      <c r="AC51" s="824"/>
      <c r="AD51" s="824"/>
      <c r="AE51" s="825"/>
      <c r="AF51" s="749"/>
      <c r="AG51" s="750"/>
      <c r="AH51" s="750"/>
      <c r="AI51" s="750"/>
      <c r="AJ51" s="751"/>
      <c r="AK51" s="826"/>
      <c r="AL51" s="824"/>
      <c r="AM51" s="824"/>
      <c r="AN51" s="824"/>
      <c r="AO51" s="824"/>
      <c r="AP51" s="824"/>
      <c r="AQ51" s="824"/>
      <c r="AR51" s="824"/>
      <c r="AS51" s="824"/>
      <c r="AT51" s="824"/>
      <c r="AU51" s="824"/>
      <c r="AV51" s="824"/>
      <c r="AW51" s="824"/>
      <c r="AX51" s="824"/>
      <c r="AY51" s="824"/>
      <c r="AZ51" s="827"/>
      <c r="BA51" s="827"/>
      <c r="BB51" s="827"/>
      <c r="BC51" s="827"/>
      <c r="BD51" s="827"/>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3"/>
      <c r="R52" s="824"/>
      <c r="S52" s="824"/>
      <c r="T52" s="824"/>
      <c r="U52" s="824"/>
      <c r="V52" s="824"/>
      <c r="W52" s="824"/>
      <c r="X52" s="824"/>
      <c r="Y52" s="824"/>
      <c r="Z52" s="824"/>
      <c r="AA52" s="824"/>
      <c r="AB52" s="824"/>
      <c r="AC52" s="824"/>
      <c r="AD52" s="824"/>
      <c r="AE52" s="825"/>
      <c r="AF52" s="749"/>
      <c r="AG52" s="750"/>
      <c r="AH52" s="750"/>
      <c r="AI52" s="750"/>
      <c r="AJ52" s="751"/>
      <c r="AK52" s="826"/>
      <c r="AL52" s="824"/>
      <c r="AM52" s="824"/>
      <c r="AN52" s="824"/>
      <c r="AO52" s="824"/>
      <c r="AP52" s="824"/>
      <c r="AQ52" s="824"/>
      <c r="AR52" s="824"/>
      <c r="AS52" s="824"/>
      <c r="AT52" s="824"/>
      <c r="AU52" s="824"/>
      <c r="AV52" s="824"/>
      <c r="AW52" s="824"/>
      <c r="AX52" s="824"/>
      <c r="AY52" s="824"/>
      <c r="AZ52" s="827"/>
      <c r="BA52" s="827"/>
      <c r="BB52" s="827"/>
      <c r="BC52" s="827"/>
      <c r="BD52" s="827"/>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3"/>
      <c r="R53" s="824"/>
      <c r="S53" s="824"/>
      <c r="T53" s="824"/>
      <c r="U53" s="824"/>
      <c r="V53" s="824"/>
      <c r="W53" s="824"/>
      <c r="X53" s="824"/>
      <c r="Y53" s="824"/>
      <c r="Z53" s="824"/>
      <c r="AA53" s="824"/>
      <c r="AB53" s="824"/>
      <c r="AC53" s="824"/>
      <c r="AD53" s="824"/>
      <c r="AE53" s="825"/>
      <c r="AF53" s="749"/>
      <c r="AG53" s="750"/>
      <c r="AH53" s="750"/>
      <c r="AI53" s="750"/>
      <c r="AJ53" s="751"/>
      <c r="AK53" s="826"/>
      <c r="AL53" s="824"/>
      <c r="AM53" s="824"/>
      <c r="AN53" s="824"/>
      <c r="AO53" s="824"/>
      <c r="AP53" s="824"/>
      <c r="AQ53" s="824"/>
      <c r="AR53" s="824"/>
      <c r="AS53" s="824"/>
      <c r="AT53" s="824"/>
      <c r="AU53" s="824"/>
      <c r="AV53" s="824"/>
      <c r="AW53" s="824"/>
      <c r="AX53" s="824"/>
      <c r="AY53" s="824"/>
      <c r="AZ53" s="827"/>
      <c r="BA53" s="827"/>
      <c r="BB53" s="827"/>
      <c r="BC53" s="827"/>
      <c r="BD53" s="827"/>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3"/>
      <c r="R54" s="824"/>
      <c r="S54" s="824"/>
      <c r="T54" s="824"/>
      <c r="U54" s="824"/>
      <c r="V54" s="824"/>
      <c r="W54" s="824"/>
      <c r="X54" s="824"/>
      <c r="Y54" s="824"/>
      <c r="Z54" s="824"/>
      <c r="AA54" s="824"/>
      <c r="AB54" s="824"/>
      <c r="AC54" s="824"/>
      <c r="AD54" s="824"/>
      <c r="AE54" s="825"/>
      <c r="AF54" s="749"/>
      <c r="AG54" s="750"/>
      <c r="AH54" s="750"/>
      <c r="AI54" s="750"/>
      <c r="AJ54" s="751"/>
      <c r="AK54" s="826"/>
      <c r="AL54" s="824"/>
      <c r="AM54" s="824"/>
      <c r="AN54" s="824"/>
      <c r="AO54" s="824"/>
      <c r="AP54" s="824"/>
      <c r="AQ54" s="824"/>
      <c r="AR54" s="824"/>
      <c r="AS54" s="824"/>
      <c r="AT54" s="824"/>
      <c r="AU54" s="824"/>
      <c r="AV54" s="824"/>
      <c r="AW54" s="824"/>
      <c r="AX54" s="824"/>
      <c r="AY54" s="824"/>
      <c r="AZ54" s="827"/>
      <c r="BA54" s="827"/>
      <c r="BB54" s="827"/>
      <c r="BC54" s="827"/>
      <c r="BD54" s="827"/>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3"/>
      <c r="R55" s="824"/>
      <c r="S55" s="824"/>
      <c r="T55" s="824"/>
      <c r="U55" s="824"/>
      <c r="V55" s="824"/>
      <c r="W55" s="824"/>
      <c r="X55" s="824"/>
      <c r="Y55" s="824"/>
      <c r="Z55" s="824"/>
      <c r="AA55" s="824"/>
      <c r="AB55" s="824"/>
      <c r="AC55" s="824"/>
      <c r="AD55" s="824"/>
      <c r="AE55" s="825"/>
      <c r="AF55" s="749"/>
      <c r="AG55" s="750"/>
      <c r="AH55" s="750"/>
      <c r="AI55" s="750"/>
      <c r="AJ55" s="751"/>
      <c r="AK55" s="826"/>
      <c r="AL55" s="824"/>
      <c r="AM55" s="824"/>
      <c r="AN55" s="824"/>
      <c r="AO55" s="824"/>
      <c r="AP55" s="824"/>
      <c r="AQ55" s="824"/>
      <c r="AR55" s="824"/>
      <c r="AS55" s="824"/>
      <c r="AT55" s="824"/>
      <c r="AU55" s="824"/>
      <c r="AV55" s="824"/>
      <c r="AW55" s="824"/>
      <c r="AX55" s="824"/>
      <c r="AY55" s="824"/>
      <c r="AZ55" s="827"/>
      <c r="BA55" s="827"/>
      <c r="BB55" s="827"/>
      <c r="BC55" s="827"/>
      <c r="BD55" s="827"/>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3"/>
      <c r="R56" s="824"/>
      <c r="S56" s="824"/>
      <c r="T56" s="824"/>
      <c r="U56" s="824"/>
      <c r="V56" s="824"/>
      <c r="W56" s="824"/>
      <c r="X56" s="824"/>
      <c r="Y56" s="824"/>
      <c r="Z56" s="824"/>
      <c r="AA56" s="824"/>
      <c r="AB56" s="824"/>
      <c r="AC56" s="824"/>
      <c r="AD56" s="824"/>
      <c r="AE56" s="825"/>
      <c r="AF56" s="749"/>
      <c r="AG56" s="750"/>
      <c r="AH56" s="750"/>
      <c r="AI56" s="750"/>
      <c r="AJ56" s="751"/>
      <c r="AK56" s="826"/>
      <c r="AL56" s="824"/>
      <c r="AM56" s="824"/>
      <c r="AN56" s="824"/>
      <c r="AO56" s="824"/>
      <c r="AP56" s="824"/>
      <c r="AQ56" s="824"/>
      <c r="AR56" s="824"/>
      <c r="AS56" s="824"/>
      <c r="AT56" s="824"/>
      <c r="AU56" s="824"/>
      <c r="AV56" s="824"/>
      <c r="AW56" s="824"/>
      <c r="AX56" s="824"/>
      <c r="AY56" s="824"/>
      <c r="AZ56" s="827"/>
      <c r="BA56" s="827"/>
      <c r="BB56" s="827"/>
      <c r="BC56" s="827"/>
      <c r="BD56" s="827"/>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3"/>
      <c r="R57" s="824"/>
      <c r="S57" s="824"/>
      <c r="T57" s="824"/>
      <c r="U57" s="824"/>
      <c r="V57" s="824"/>
      <c r="W57" s="824"/>
      <c r="X57" s="824"/>
      <c r="Y57" s="824"/>
      <c r="Z57" s="824"/>
      <c r="AA57" s="824"/>
      <c r="AB57" s="824"/>
      <c r="AC57" s="824"/>
      <c r="AD57" s="824"/>
      <c r="AE57" s="825"/>
      <c r="AF57" s="749"/>
      <c r="AG57" s="750"/>
      <c r="AH57" s="750"/>
      <c r="AI57" s="750"/>
      <c r="AJ57" s="751"/>
      <c r="AK57" s="826"/>
      <c r="AL57" s="824"/>
      <c r="AM57" s="824"/>
      <c r="AN57" s="824"/>
      <c r="AO57" s="824"/>
      <c r="AP57" s="824"/>
      <c r="AQ57" s="824"/>
      <c r="AR57" s="824"/>
      <c r="AS57" s="824"/>
      <c r="AT57" s="824"/>
      <c r="AU57" s="824"/>
      <c r="AV57" s="824"/>
      <c r="AW57" s="824"/>
      <c r="AX57" s="824"/>
      <c r="AY57" s="824"/>
      <c r="AZ57" s="827"/>
      <c r="BA57" s="827"/>
      <c r="BB57" s="827"/>
      <c r="BC57" s="827"/>
      <c r="BD57" s="827"/>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3"/>
      <c r="R58" s="824"/>
      <c r="S58" s="824"/>
      <c r="T58" s="824"/>
      <c r="U58" s="824"/>
      <c r="V58" s="824"/>
      <c r="W58" s="824"/>
      <c r="X58" s="824"/>
      <c r="Y58" s="824"/>
      <c r="Z58" s="824"/>
      <c r="AA58" s="824"/>
      <c r="AB58" s="824"/>
      <c r="AC58" s="824"/>
      <c r="AD58" s="824"/>
      <c r="AE58" s="825"/>
      <c r="AF58" s="749"/>
      <c r="AG58" s="750"/>
      <c r="AH58" s="750"/>
      <c r="AI58" s="750"/>
      <c r="AJ58" s="751"/>
      <c r="AK58" s="826"/>
      <c r="AL58" s="824"/>
      <c r="AM58" s="824"/>
      <c r="AN58" s="824"/>
      <c r="AO58" s="824"/>
      <c r="AP58" s="824"/>
      <c r="AQ58" s="824"/>
      <c r="AR58" s="824"/>
      <c r="AS58" s="824"/>
      <c r="AT58" s="824"/>
      <c r="AU58" s="824"/>
      <c r="AV58" s="824"/>
      <c r="AW58" s="824"/>
      <c r="AX58" s="824"/>
      <c r="AY58" s="824"/>
      <c r="AZ58" s="827"/>
      <c r="BA58" s="827"/>
      <c r="BB58" s="827"/>
      <c r="BC58" s="827"/>
      <c r="BD58" s="827"/>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3"/>
      <c r="R59" s="824"/>
      <c r="S59" s="824"/>
      <c r="T59" s="824"/>
      <c r="U59" s="824"/>
      <c r="V59" s="824"/>
      <c r="W59" s="824"/>
      <c r="X59" s="824"/>
      <c r="Y59" s="824"/>
      <c r="Z59" s="824"/>
      <c r="AA59" s="824"/>
      <c r="AB59" s="824"/>
      <c r="AC59" s="824"/>
      <c r="AD59" s="824"/>
      <c r="AE59" s="825"/>
      <c r="AF59" s="749"/>
      <c r="AG59" s="750"/>
      <c r="AH59" s="750"/>
      <c r="AI59" s="750"/>
      <c r="AJ59" s="751"/>
      <c r="AK59" s="826"/>
      <c r="AL59" s="824"/>
      <c r="AM59" s="824"/>
      <c r="AN59" s="824"/>
      <c r="AO59" s="824"/>
      <c r="AP59" s="824"/>
      <c r="AQ59" s="824"/>
      <c r="AR59" s="824"/>
      <c r="AS59" s="824"/>
      <c r="AT59" s="824"/>
      <c r="AU59" s="824"/>
      <c r="AV59" s="824"/>
      <c r="AW59" s="824"/>
      <c r="AX59" s="824"/>
      <c r="AY59" s="824"/>
      <c r="AZ59" s="827"/>
      <c r="BA59" s="827"/>
      <c r="BB59" s="827"/>
      <c r="BC59" s="827"/>
      <c r="BD59" s="827"/>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3"/>
      <c r="R60" s="824"/>
      <c r="S60" s="824"/>
      <c r="T60" s="824"/>
      <c r="U60" s="824"/>
      <c r="V60" s="824"/>
      <c r="W60" s="824"/>
      <c r="X60" s="824"/>
      <c r="Y60" s="824"/>
      <c r="Z60" s="824"/>
      <c r="AA60" s="824"/>
      <c r="AB60" s="824"/>
      <c r="AC60" s="824"/>
      <c r="AD60" s="824"/>
      <c r="AE60" s="825"/>
      <c r="AF60" s="749"/>
      <c r="AG60" s="750"/>
      <c r="AH60" s="750"/>
      <c r="AI60" s="750"/>
      <c r="AJ60" s="751"/>
      <c r="AK60" s="826"/>
      <c r="AL60" s="824"/>
      <c r="AM60" s="824"/>
      <c r="AN60" s="824"/>
      <c r="AO60" s="824"/>
      <c r="AP60" s="824"/>
      <c r="AQ60" s="824"/>
      <c r="AR60" s="824"/>
      <c r="AS60" s="824"/>
      <c r="AT60" s="824"/>
      <c r="AU60" s="824"/>
      <c r="AV60" s="824"/>
      <c r="AW60" s="824"/>
      <c r="AX60" s="824"/>
      <c r="AY60" s="824"/>
      <c r="AZ60" s="827"/>
      <c r="BA60" s="827"/>
      <c r="BB60" s="827"/>
      <c r="BC60" s="827"/>
      <c r="BD60" s="827"/>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3"/>
      <c r="R61" s="824"/>
      <c r="S61" s="824"/>
      <c r="T61" s="824"/>
      <c r="U61" s="824"/>
      <c r="V61" s="824"/>
      <c r="W61" s="824"/>
      <c r="X61" s="824"/>
      <c r="Y61" s="824"/>
      <c r="Z61" s="824"/>
      <c r="AA61" s="824"/>
      <c r="AB61" s="824"/>
      <c r="AC61" s="824"/>
      <c r="AD61" s="824"/>
      <c r="AE61" s="825"/>
      <c r="AF61" s="749"/>
      <c r="AG61" s="750"/>
      <c r="AH61" s="750"/>
      <c r="AI61" s="750"/>
      <c r="AJ61" s="751"/>
      <c r="AK61" s="826"/>
      <c r="AL61" s="824"/>
      <c r="AM61" s="824"/>
      <c r="AN61" s="824"/>
      <c r="AO61" s="824"/>
      <c r="AP61" s="824"/>
      <c r="AQ61" s="824"/>
      <c r="AR61" s="824"/>
      <c r="AS61" s="824"/>
      <c r="AT61" s="824"/>
      <c r="AU61" s="824"/>
      <c r="AV61" s="824"/>
      <c r="AW61" s="824"/>
      <c r="AX61" s="824"/>
      <c r="AY61" s="824"/>
      <c r="AZ61" s="827"/>
      <c r="BA61" s="827"/>
      <c r="BB61" s="827"/>
      <c r="BC61" s="827"/>
      <c r="BD61" s="827"/>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3"/>
      <c r="R62" s="824"/>
      <c r="S62" s="824"/>
      <c r="T62" s="824"/>
      <c r="U62" s="824"/>
      <c r="V62" s="824"/>
      <c r="W62" s="824"/>
      <c r="X62" s="824"/>
      <c r="Y62" s="824"/>
      <c r="Z62" s="824"/>
      <c r="AA62" s="824"/>
      <c r="AB62" s="824"/>
      <c r="AC62" s="824"/>
      <c r="AD62" s="824"/>
      <c r="AE62" s="825"/>
      <c r="AF62" s="749"/>
      <c r="AG62" s="750"/>
      <c r="AH62" s="750"/>
      <c r="AI62" s="750"/>
      <c r="AJ62" s="751"/>
      <c r="AK62" s="826"/>
      <c r="AL62" s="824"/>
      <c r="AM62" s="824"/>
      <c r="AN62" s="824"/>
      <c r="AO62" s="824"/>
      <c r="AP62" s="824"/>
      <c r="AQ62" s="824"/>
      <c r="AR62" s="824"/>
      <c r="AS62" s="824"/>
      <c r="AT62" s="824"/>
      <c r="AU62" s="824"/>
      <c r="AV62" s="824"/>
      <c r="AW62" s="824"/>
      <c r="AX62" s="824"/>
      <c r="AY62" s="824"/>
      <c r="AZ62" s="827"/>
      <c r="BA62" s="827"/>
      <c r="BB62" s="827"/>
      <c r="BC62" s="827"/>
      <c r="BD62" s="827"/>
      <c r="BE62" s="816"/>
      <c r="BF62" s="816"/>
      <c r="BG62" s="816"/>
      <c r="BH62" s="816"/>
      <c r="BI62" s="817"/>
      <c r="BJ62" s="835" t="s">
        <v>379</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360</v>
      </c>
      <c r="B63" s="778" t="s">
        <v>380</v>
      </c>
      <c r="C63" s="779"/>
      <c r="D63" s="779"/>
      <c r="E63" s="779"/>
      <c r="F63" s="779"/>
      <c r="G63" s="779"/>
      <c r="H63" s="779"/>
      <c r="I63" s="779"/>
      <c r="J63" s="779"/>
      <c r="K63" s="779"/>
      <c r="L63" s="779"/>
      <c r="M63" s="779"/>
      <c r="N63" s="779"/>
      <c r="O63" s="779"/>
      <c r="P63" s="780"/>
      <c r="Q63" s="828"/>
      <c r="R63" s="829"/>
      <c r="S63" s="829"/>
      <c r="T63" s="829"/>
      <c r="U63" s="829"/>
      <c r="V63" s="829"/>
      <c r="W63" s="829"/>
      <c r="X63" s="829"/>
      <c r="Y63" s="829"/>
      <c r="Z63" s="829"/>
      <c r="AA63" s="829"/>
      <c r="AB63" s="829"/>
      <c r="AC63" s="829"/>
      <c r="AD63" s="829"/>
      <c r="AE63" s="830"/>
      <c r="AF63" s="831">
        <v>1466</v>
      </c>
      <c r="AG63" s="832"/>
      <c r="AH63" s="832"/>
      <c r="AI63" s="832"/>
      <c r="AJ63" s="833"/>
      <c r="AK63" s="834"/>
      <c r="AL63" s="829"/>
      <c r="AM63" s="829"/>
      <c r="AN63" s="829"/>
      <c r="AO63" s="829"/>
      <c r="AP63" s="832">
        <f>AP31+AP32</f>
        <v>11399</v>
      </c>
      <c r="AQ63" s="832"/>
      <c r="AR63" s="832"/>
      <c r="AS63" s="832"/>
      <c r="AT63" s="832"/>
      <c r="AU63" s="832">
        <f>AU32</f>
        <v>6387</v>
      </c>
      <c r="AV63" s="832"/>
      <c r="AW63" s="832"/>
      <c r="AX63" s="832"/>
      <c r="AY63" s="832"/>
      <c r="AZ63" s="836"/>
      <c r="BA63" s="836"/>
      <c r="BB63" s="836"/>
      <c r="BC63" s="836"/>
      <c r="BD63" s="836"/>
      <c r="BE63" s="837"/>
      <c r="BF63" s="837"/>
      <c r="BG63" s="837"/>
      <c r="BH63" s="837"/>
      <c r="BI63" s="838"/>
      <c r="BJ63" s="839" t="s">
        <v>107</v>
      </c>
      <c r="BK63" s="840"/>
      <c r="BL63" s="840"/>
      <c r="BM63" s="840"/>
      <c r="BN63" s="841"/>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381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382</v>
      </c>
      <c r="B66" s="729"/>
      <c r="C66" s="729"/>
      <c r="D66" s="729"/>
      <c r="E66" s="729"/>
      <c r="F66" s="729"/>
      <c r="G66" s="729"/>
      <c r="H66" s="729"/>
      <c r="I66" s="729"/>
      <c r="J66" s="729"/>
      <c r="K66" s="729"/>
      <c r="L66" s="729"/>
      <c r="M66" s="729"/>
      <c r="N66" s="729"/>
      <c r="O66" s="729"/>
      <c r="P66" s="730"/>
      <c r="Q66" s="705" t="s">
        <v>364</v>
      </c>
      <c r="R66" s="706"/>
      <c r="S66" s="706"/>
      <c r="T66" s="706"/>
      <c r="U66" s="707"/>
      <c r="V66" s="705" t="s">
        <v>365</v>
      </c>
      <c r="W66" s="706"/>
      <c r="X66" s="706"/>
      <c r="Y66" s="706"/>
      <c r="Z66" s="707"/>
      <c r="AA66" s="705" t="s">
        <v>366</v>
      </c>
      <c r="AB66" s="706"/>
      <c r="AC66" s="706"/>
      <c r="AD66" s="706"/>
      <c r="AE66" s="707"/>
      <c r="AF66" s="842" t="s">
        <v>367</v>
      </c>
      <c r="AG66" s="801"/>
      <c r="AH66" s="801"/>
      <c r="AI66" s="801"/>
      <c r="AJ66" s="843"/>
      <c r="AK66" s="705" t="s">
        <v>368</v>
      </c>
      <c r="AL66" s="729"/>
      <c r="AM66" s="729"/>
      <c r="AN66" s="729"/>
      <c r="AO66" s="730"/>
      <c r="AP66" s="705" t="s">
        <v>369</v>
      </c>
      <c r="AQ66" s="706"/>
      <c r="AR66" s="706"/>
      <c r="AS66" s="706"/>
      <c r="AT66" s="707"/>
      <c r="AU66" s="705" t="s">
        <v>383</v>
      </c>
      <c r="AV66" s="706"/>
      <c r="AW66" s="706"/>
      <c r="AX66" s="706"/>
      <c r="AY66" s="707"/>
      <c r="AZ66" s="705" t="s">
        <v>348</v>
      </c>
      <c r="BA66" s="706"/>
      <c r="BB66" s="706"/>
      <c r="BC66" s="706"/>
      <c r="BD66" s="717"/>
      <c r="BE66" s="216"/>
      <c r="BF66" s="216"/>
      <c r="BG66" s="216"/>
      <c r="BH66" s="216"/>
      <c r="BI66" s="216"/>
      <c r="BJ66" s="216"/>
      <c r="BK66" s="216"/>
      <c r="BL66" s="216"/>
      <c r="BM66" s="216"/>
      <c r="BN66" s="216"/>
      <c r="BO66" s="216"/>
      <c r="BP66" s="216"/>
      <c r="BQ66" s="213">
        <v>60</v>
      </c>
      <c r="BR66" s="218"/>
      <c r="BS66" s="853"/>
      <c r="BT66" s="854"/>
      <c r="BU66" s="854"/>
      <c r="BV66" s="854"/>
      <c r="BW66" s="854"/>
      <c r="BX66" s="854"/>
      <c r="BY66" s="854"/>
      <c r="BZ66" s="854"/>
      <c r="CA66" s="854"/>
      <c r="CB66" s="854"/>
      <c r="CC66" s="854"/>
      <c r="CD66" s="854"/>
      <c r="CE66" s="854"/>
      <c r="CF66" s="854"/>
      <c r="CG66" s="855"/>
      <c r="CH66" s="850"/>
      <c r="CI66" s="851"/>
      <c r="CJ66" s="851"/>
      <c r="CK66" s="851"/>
      <c r="CL66" s="852"/>
      <c r="CM66" s="850"/>
      <c r="CN66" s="851"/>
      <c r="CO66" s="851"/>
      <c r="CP66" s="851"/>
      <c r="CQ66" s="852"/>
      <c r="CR66" s="850"/>
      <c r="CS66" s="851"/>
      <c r="CT66" s="851"/>
      <c r="CU66" s="851"/>
      <c r="CV66" s="852"/>
      <c r="CW66" s="850"/>
      <c r="CX66" s="851"/>
      <c r="CY66" s="851"/>
      <c r="CZ66" s="851"/>
      <c r="DA66" s="852"/>
      <c r="DB66" s="850"/>
      <c r="DC66" s="851"/>
      <c r="DD66" s="851"/>
      <c r="DE66" s="851"/>
      <c r="DF66" s="852"/>
      <c r="DG66" s="850"/>
      <c r="DH66" s="851"/>
      <c r="DI66" s="851"/>
      <c r="DJ66" s="851"/>
      <c r="DK66" s="852"/>
      <c r="DL66" s="850"/>
      <c r="DM66" s="851"/>
      <c r="DN66" s="851"/>
      <c r="DO66" s="851"/>
      <c r="DP66" s="852"/>
      <c r="DQ66" s="850"/>
      <c r="DR66" s="851"/>
      <c r="DS66" s="851"/>
      <c r="DT66" s="851"/>
      <c r="DU66" s="852"/>
      <c r="DV66" s="847"/>
      <c r="DW66" s="848"/>
      <c r="DX66" s="848"/>
      <c r="DY66" s="848"/>
      <c r="DZ66" s="849"/>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4"/>
      <c r="AG67" s="804"/>
      <c r="AH67" s="804"/>
      <c r="AI67" s="804"/>
      <c r="AJ67" s="845"/>
      <c r="AK67" s="846"/>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3"/>
      <c r="BT67" s="854"/>
      <c r="BU67" s="854"/>
      <c r="BV67" s="854"/>
      <c r="BW67" s="854"/>
      <c r="BX67" s="854"/>
      <c r="BY67" s="854"/>
      <c r="BZ67" s="854"/>
      <c r="CA67" s="854"/>
      <c r="CB67" s="854"/>
      <c r="CC67" s="854"/>
      <c r="CD67" s="854"/>
      <c r="CE67" s="854"/>
      <c r="CF67" s="854"/>
      <c r="CG67" s="855"/>
      <c r="CH67" s="850"/>
      <c r="CI67" s="851"/>
      <c r="CJ67" s="851"/>
      <c r="CK67" s="851"/>
      <c r="CL67" s="852"/>
      <c r="CM67" s="850"/>
      <c r="CN67" s="851"/>
      <c r="CO67" s="851"/>
      <c r="CP67" s="851"/>
      <c r="CQ67" s="852"/>
      <c r="CR67" s="850"/>
      <c r="CS67" s="851"/>
      <c r="CT67" s="851"/>
      <c r="CU67" s="851"/>
      <c r="CV67" s="852"/>
      <c r="CW67" s="850"/>
      <c r="CX67" s="851"/>
      <c r="CY67" s="851"/>
      <c r="CZ67" s="851"/>
      <c r="DA67" s="852"/>
      <c r="DB67" s="850"/>
      <c r="DC67" s="851"/>
      <c r="DD67" s="851"/>
      <c r="DE67" s="851"/>
      <c r="DF67" s="852"/>
      <c r="DG67" s="850"/>
      <c r="DH67" s="851"/>
      <c r="DI67" s="851"/>
      <c r="DJ67" s="851"/>
      <c r="DK67" s="852"/>
      <c r="DL67" s="850"/>
      <c r="DM67" s="851"/>
      <c r="DN67" s="851"/>
      <c r="DO67" s="851"/>
      <c r="DP67" s="852"/>
      <c r="DQ67" s="850"/>
      <c r="DR67" s="851"/>
      <c r="DS67" s="851"/>
      <c r="DT67" s="851"/>
      <c r="DU67" s="852"/>
      <c r="DV67" s="847"/>
      <c r="DW67" s="848"/>
      <c r="DX67" s="848"/>
      <c r="DY67" s="848"/>
      <c r="DZ67" s="849"/>
      <c r="EA67" s="197"/>
    </row>
    <row r="68" spans="1:131" s="198" customFormat="1" ht="26.25" customHeight="1" thickTop="1">
      <c r="A68" s="209">
        <v>1</v>
      </c>
      <c r="B68" s="859" t="s">
        <v>530</v>
      </c>
      <c r="C68" s="860"/>
      <c r="D68" s="860"/>
      <c r="E68" s="860"/>
      <c r="F68" s="860"/>
      <c r="G68" s="860"/>
      <c r="H68" s="860"/>
      <c r="I68" s="860"/>
      <c r="J68" s="860"/>
      <c r="K68" s="860"/>
      <c r="L68" s="860"/>
      <c r="M68" s="860"/>
      <c r="N68" s="860"/>
      <c r="O68" s="860"/>
      <c r="P68" s="861"/>
      <c r="Q68" s="862">
        <v>15214</v>
      </c>
      <c r="R68" s="856"/>
      <c r="S68" s="856"/>
      <c r="T68" s="856"/>
      <c r="U68" s="856"/>
      <c r="V68" s="856">
        <v>14151</v>
      </c>
      <c r="W68" s="856"/>
      <c r="X68" s="856"/>
      <c r="Y68" s="856"/>
      <c r="Z68" s="856"/>
      <c r="AA68" s="856">
        <v>1064</v>
      </c>
      <c r="AB68" s="856"/>
      <c r="AC68" s="856"/>
      <c r="AD68" s="856"/>
      <c r="AE68" s="856"/>
      <c r="AF68" s="856">
        <v>1064</v>
      </c>
      <c r="AG68" s="856"/>
      <c r="AH68" s="856"/>
      <c r="AI68" s="856"/>
      <c r="AJ68" s="856"/>
      <c r="AK68" s="856">
        <v>50</v>
      </c>
      <c r="AL68" s="856"/>
      <c r="AM68" s="856"/>
      <c r="AN68" s="856"/>
      <c r="AO68" s="856"/>
      <c r="AP68" s="856" t="s">
        <v>541</v>
      </c>
      <c r="AQ68" s="856"/>
      <c r="AR68" s="856"/>
      <c r="AS68" s="856"/>
      <c r="AT68" s="856"/>
      <c r="AU68" s="856" t="s">
        <v>541</v>
      </c>
      <c r="AV68" s="856"/>
      <c r="AW68" s="856"/>
      <c r="AX68" s="856"/>
      <c r="AY68" s="856"/>
      <c r="AZ68" s="857"/>
      <c r="BA68" s="857"/>
      <c r="BB68" s="857"/>
      <c r="BC68" s="857"/>
      <c r="BD68" s="858"/>
      <c r="BE68" s="216"/>
      <c r="BF68" s="216"/>
      <c r="BG68" s="216"/>
      <c r="BH68" s="216"/>
      <c r="BI68" s="216"/>
      <c r="BJ68" s="216"/>
      <c r="BK68" s="216"/>
      <c r="BL68" s="216"/>
      <c r="BM68" s="216"/>
      <c r="BN68" s="216"/>
      <c r="BO68" s="216"/>
      <c r="BP68" s="216"/>
      <c r="BQ68" s="213">
        <v>62</v>
      </c>
      <c r="BR68" s="218"/>
      <c r="BS68" s="853"/>
      <c r="BT68" s="854"/>
      <c r="BU68" s="854"/>
      <c r="BV68" s="854"/>
      <c r="BW68" s="854"/>
      <c r="BX68" s="854"/>
      <c r="BY68" s="854"/>
      <c r="BZ68" s="854"/>
      <c r="CA68" s="854"/>
      <c r="CB68" s="854"/>
      <c r="CC68" s="854"/>
      <c r="CD68" s="854"/>
      <c r="CE68" s="854"/>
      <c r="CF68" s="854"/>
      <c r="CG68" s="855"/>
      <c r="CH68" s="850"/>
      <c r="CI68" s="851"/>
      <c r="CJ68" s="851"/>
      <c r="CK68" s="851"/>
      <c r="CL68" s="852"/>
      <c r="CM68" s="850"/>
      <c r="CN68" s="851"/>
      <c r="CO68" s="851"/>
      <c r="CP68" s="851"/>
      <c r="CQ68" s="852"/>
      <c r="CR68" s="850"/>
      <c r="CS68" s="851"/>
      <c r="CT68" s="851"/>
      <c r="CU68" s="851"/>
      <c r="CV68" s="852"/>
      <c r="CW68" s="850"/>
      <c r="CX68" s="851"/>
      <c r="CY68" s="851"/>
      <c r="CZ68" s="851"/>
      <c r="DA68" s="852"/>
      <c r="DB68" s="850"/>
      <c r="DC68" s="851"/>
      <c r="DD68" s="851"/>
      <c r="DE68" s="851"/>
      <c r="DF68" s="852"/>
      <c r="DG68" s="850"/>
      <c r="DH68" s="851"/>
      <c r="DI68" s="851"/>
      <c r="DJ68" s="851"/>
      <c r="DK68" s="852"/>
      <c r="DL68" s="850"/>
      <c r="DM68" s="851"/>
      <c r="DN68" s="851"/>
      <c r="DO68" s="851"/>
      <c r="DP68" s="852"/>
      <c r="DQ68" s="850"/>
      <c r="DR68" s="851"/>
      <c r="DS68" s="851"/>
      <c r="DT68" s="851"/>
      <c r="DU68" s="852"/>
      <c r="DV68" s="847"/>
      <c r="DW68" s="848"/>
      <c r="DX68" s="848"/>
      <c r="DY68" s="848"/>
      <c r="DZ68" s="849"/>
      <c r="EA68" s="197"/>
    </row>
    <row r="69" spans="1:131" s="198" customFormat="1" ht="26.25" customHeight="1">
      <c r="A69" s="212">
        <v>2</v>
      </c>
      <c r="B69" s="863" t="s">
        <v>531</v>
      </c>
      <c r="C69" s="864"/>
      <c r="D69" s="864"/>
      <c r="E69" s="864"/>
      <c r="F69" s="864"/>
      <c r="G69" s="864"/>
      <c r="H69" s="864"/>
      <c r="I69" s="864"/>
      <c r="J69" s="864"/>
      <c r="K69" s="864"/>
      <c r="L69" s="864"/>
      <c r="M69" s="864"/>
      <c r="N69" s="864"/>
      <c r="O69" s="864"/>
      <c r="P69" s="865"/>
      <c r="Q69" s="866">
        <v>1079</v>
      </c>
      <c r="R69" s="819"/>
      <c r="S69" s="819"/>
      <c r="T69" s="819"/>
      <c r="U69" s="819"/>
      <c r="V69" s="819">
        <v>1077</v>
      </c>
      <c r="W69" s="819"/>
      <c r="X69" s="819"/>
      <c r="Y69" s="819"/>
      <c r="Z69" s="819"/>
      <c r="AA69" s="819">
        <v>2</v>
      </c>
      <c r="AB69" s="819"/>
      <c r="AC69" s="819"/>
      <c r="AD69" s="819"/>
      <c r="AE69" s="819"/>
      <c r="AF69" s="819">
        <v>2</v>
      </c>
      <c r="AG69" s="819"/>
      <c r="AH69" s="819"/>
      <c r="AI69" s="819"/>
      <c r="AJ69" s="819"/>
      <c r="AK69" s="819">
        <v>2</v>
      </c>
      <c r="AL69" s="819"/>
      <c r="AM69" s="819"/>
      <c r="AN69" s="819"/>
      <c r="AO69" s="819"/>
      <c r="AP69" s="867" t="s">
        <v>541</v>
      </c>
      <c r="AQ69" s="821"/>
      <c r="AR69" s="821"/>
      <c r="AS69" s="821"/>
      <c r="AT69" s="818"/>
      <c r="AU69" s="819" t="s">
        <v>541</v>
      </c>
      <c r="AV69" s="819"/>
      <c r="AW69" s="819"/>
      <c r="AX69" s="819"/>
      <c r="AY69" s="819"/>
      <c r="AZ69" s="868"/>
      <c r="BA69" s="868"/>
      <c r="BB69" s="868"/>
      <c r="BC69" s="868"/>
      <c r="BD69" s="869"/>
      <c r="BE69" s="216"/>
      <c r="BF69" s="216"/>
      <c r="BG69" s="216"/>
      <c r="BH69" s="216"/>
      <c r="BI69" s="216"/>
      <c r="BJ69" s="216"/>
      <c r="BK69" s="216"/>
      <c r="BL69" s="216"/>
      <c r="BM69" s="216"/>
      <c r="BN69" s="216"/>
      <c r="BO69" s="216"/>
      <c r="BP69" s="216"/>
      <c r="BQ69" s="213">
        <v>63</v>
      </c>
      <c r="BR69" s="218"/>
      <c r="BS69" s="853"/>
      <c r="BT69" s="854"/>
      <c r="BU69" s="854"/>
      <c r="BV69" s="854"/>
      <c r="BW69" s="854"/>
      <c r="BX69" s="854"/>
      <c r="BY69" s="854"/>
      <c r="BZ69" s="854"/>
      <c r="CA69" s="854"/>
      <c r="CB69" s="854"/>
      <c r="CC69" s="854"/>
      <c r="CD69" s="854"/>
      <c r="CE69" s="854"/>
      <c r="CF69" s="854"/>
      <c r="CG69" s="855"/>
      <c r="CH69" s="850"/>
      <c r="CI69" s="851"/>
      <c r="CJ69" s="851"/>
      <c r="CK69" s="851"/>
      <c r="CL69" s="852"/>
      <c r="CM69" s="850"/>
      <c r="CN69" s="851"/>
      <c r="CO69" s="851"/>
      <c r="CP69" s="851"/>
      <c r="CQ69" s="852"/>
      <c r="CR69" s="850"/>
      <c r="CS69" s="851"/>
      <c r="CT69" s="851"/>
      <c r="CU69" s="851"/>
      <c r="CV69" s="852"/>
      <c r="CW69" s="850"/>
      <c r="CX69" s="851"/>
      <c r="CY69" s="851"/>
      <c r="CZ69" s="851"/>
      <c r="DA69" s="852"/>
      <c r="DB69" s="850"/>
      <c r="DC69" s="851"/>
      <c r="DD69" s="851"/>
      <c r="DE69" s="851"/>
      <c r="DF69" s="852"/>
      <c r="DG69" s="850"/>
      <c r="DH69" s="851"/>
      <c r="DI69" s="851"/>
      <c r="DJ69" s="851"/>
      <c r="DK69" s="852"/>
      <c r="DL69" s="850"/>
      <c r="DM69" s="851"/>
      <c r="DN69" s="851"/>
      <c r="DO69" s="851"/>
      <c r="DP69" s="852"/>
      <c r="DQ69" s="850"/>
      <c r="DR69" s="851"/>
      <c r="DS69" s="851"/>
      <c r="DT69" s="851"/>
      <c r="DU69" s="852"/>
      <c r="DV69" s="847"/>
      <c r="DW69" s="848"/>
      <c r="DX69" s="848"/>
      <c r="DY69" s="848"/>
      <c r="DZ69" s="849"/>
      <c r="EA69" s="197"/>
    </row>
    <row r="70" spans="1:131" s="198" customFormat="1" ht="26.25" customHeight="1">
      <c r="A70" s="212">
        <v>3</v>
      </c>
      <c r="B70" s="863" t="s">
        <v>532</v>
      </c>
      <c r="C70" s="864"/>
      <c r="D70" s="864"/>
      <c r="E70" s="864"/>
      <c r="F70" s="864"/>
      <c r="G70" s="864"/>
      <c r="H70" s="864"/>
      <c r="I70" s="864"/>
      <c r="J70" s="864"/>
      <c r="K70" s="864"/>
      <c r="L70" s="864"/>
      <c r="M70" s="864"/>
      <c r="N70" s="864"/>
      <c r="O70" s="864"/>
      <c r="P70" s="865"/>
      <c r="Q70" s="866">
        <v>173</v>
      </c>
      <c r="R70" s="819"/>
      <c r="S70" s="819"/>
      <c r="T70" s="819"/>
      <c r="U70" s="819"/>
      <c r="V70" s="819">
        <v>153</v>
      </c>
      <c r="W70" s="819"/>
      <c r="X70" s="819"/>
      <c r="Y70" s="819"/>
      <c r="Z70" s="819"/>
      <c r="AA70" s="819">
        <v>21</v>
      </c>
      <c r="AB70" s="819"/>
      <c r="AC70" s="819"/>
      <c r="AD70" s="819"/>
      <c r="AE70" s="819"/>
      <c r="AF70" s="819">
        <v>4</v>
      </c>
      <c r="AG70" s="819"/>
      <c r="AH70" s="819"/>
      <c r="AI70" s="819"/>
      <c r="AJ70" s="819"/>
      <c r="AK70" s="867" t="s">
        <v>541</v>
      </c>
      <c r="AL70" s="821"/>
      <c r="AM70" s="821"/>
      <c r="AN70" s="821"/>
      <c r="AO70" s="818"/>
      <c r="AP70" s="867" t="s">
        <v>541</v>
      </c>
      <c r="AQ70" s="821"/>
      <c r="AR70" s="821"/>
      <c r="AS70" s="821"/>
      <c r="AT70" s="818"/>
      <c r="AU70" s="867" t="s">
        <v>541</v>
      </c>
      <c r="AV70" s="821"/>
      <c r="AW70" s="821"/>
      <c r="AX70" s="821"/>
      <c r="AY70" s="818"/>
      <c r="AZ70" s="868"/>
      <c r="BA70" s="868"/>
      <c r="BB70" s="868"/>
      <c r="BC70" s="868"/>
      <c r="BD70" s="869"/>
      <c r="BE70" s="216"/>
      <c r="BF70" s="216"/>
      <c r="BG70" s="216"/>
      <c r="BH70" s="216"/>
      <c r="BI70" s="216"/>
      <c r="BJ70" s="216"/>
      <c r="BK70" s="216"/>
      <c r="BL70" s="216"/>
      <c r="BM70" s="216"/>
      <c r="BN70" s="216"/>
      <c r="BO70" s="216"/>
      <c r="BP70" s="216"/>
      <c r="BQ70" s="213">
        <v>64</v>
      </c>
      <c r="BR70" s="218"/>
      <c r="BS70" s="853"/>
      <c r="BT70" s="854"/>
      <c r="BU70" s="854"/>
      <c r="BV70" s="854"/>
      <c r="BW70" s="854"/>
      <c r="BX70" s="854"/>
      <c r="BY70" s="854"/>
      <c r="BZ70" s="854"/>
      <c r="CA70" s="854"/>
      <c r="CB70" s="854"/>
      <c r="CC70" s="854"/>
      <c r="CD70" s="854"/>
      <c r="CE70" s="854"/>
      <c r="CF70" s="854"/>
      <c r="CG70" s="855"/>
      <c r="CH70" s="850"/>
      <c r="CI70" s="851"/>
      <c r="CJ70" s="851"/>
      <c r="CK70" s="851"/>
      <c r="CL70" s="852"/>
      <c r="CM70" s="850"/>
      <c r="CN70" s="851"/>
      <c r="CO70" s="851"/>
      <c r="CP70" s="851"/>
      <c r="CQ70" s="852"/>
      <c r="CR70" s="850"/>
      <c r="CS70" s="851"/>
      <c r="CT70" s="851"/>
      <c r="CU70" s="851"/>
      <c r="CV70" s="852"/>
      <c r="CW70" s="850"/>
      <c r="CX70" s="851"/>
      <c r="CY70" s="851"/>
      <c r="CZ70" s="851"/>
      <c r="DA70" s="852"/>
      <c r="DB70" s="850"/>
      <c r="DC70" s="851"/>
      <c r="DD70" s="851"/>
      <c r="DE70" s="851"/>
      <c r="DF70" s="852"/>
      <c r="DG70" s="850"/>
      <c r="DH70" s="851"/>
      <c r="DI70" s="851"/>
      <c r="DJ70" s="851"/>
      <c r="DK70" s="852"/>
      <c r="DL70" s="850"/>
      <c r="DM70" s="851"/>
      <c r="DN70" s="851"/>
      <c r="DO70" s="851"/>
      <c r="DP70" s="852"/>
      <c r="DQ70" s="850"/>
      <c r="DR70" s="851"/>
      <c r="DS70" s="851"/>
      <c r="DT70" s="851"/>
      <c r="DU70" s="852"/>
      <c r="DV70" s="847"/>
      <c r="DW70" s="848"/>
      <c r="DX70" s="848"/>
      <c r="DY70" s="848"/>
      <c r="DZ70" s="849"/>
      <c r="EA70" s="197"/>
    </row>
    <row r="71" spans="1:131" s="198" customFormat="1" ht="26.25" customHeight="1">
      <c r="A71" s="212">
        <v>4</v>
      </c>
      <c r="B71" s="863" t="s">
        <v>533</v>
      </c>
      <c r="C71" s="864"/>
      <c r="D71" s="864"/>
      <c r="E71" s="864"/>
      <c r="F71" s="864"/>
      <c r="G71" s="864"/>
      <c r="H71" s="864"/>
      <c r="I71" s="864"/>
      <c r="J71" s="864"/>
      <c r="K71" s="864"/>
      <c r="L71" s="864"/>
      <c r="M71" s="864"/>
      <c r="N71" s="864"/>
      <c r="O71" s="864"/>
      <c r="P71" s="865"/>
      <c r="Q71" s="866">
        <f>Q72+Q73</f>
        <v>247959</v>
      </c>
      <c r="R71" s="819"/>
      <c r="S71" s="819"/>
      <c r="T71" s="819"/>
      <c r="U71" s="819"/>
      <c r="V71" s="867">
        <f t="shared" ref="V71" si="0">V72+V73</f>
        <v>238883</v>
      </c>
      <c r="W71" s="821"/>
      <c r="X71" s="821"/>
      <c r="Y71" s="821"/>
      <c r="Z71" s="818"/>
      <c r="AA71" s="867">
        <f t="shared" ref="AA71" si="1">AA72+AA73</f>
        <v>9076</v>
      </c>
      <c r="AB71" s="821"/>
      <c r="AC71" s="821"/>
      <c r="AD71" s="821"/>
      <c r="AE71" s="818"/>
      <c r="AF71" s="867">
        <f t="shared" ref="AF71" si="2">AF72+AF73</f>
        <v>9076</v>
      </c>
      <c r="AG71" s="821"/>
      <c r="AH71" s="821"/>
      <c r="AI71" s="821"/>
      <c r="AJ71" s="818"/>
      <c r="AK71" s="867">
        <f t="shared" ref="AK71" si="3">AK72+AK73</f>
        <v>6668</v>
      </c>
      <c r="AL71" s="821"/>
      <c r="AM71" s="821"/>
      <c r="AN71" s="821"/>
      <c r="AO71" s="818"/>
      <c r="AP71" s="867" t="s">
        <v>541</v>
      </c>
      <c r="AQ71" s="821"/>
      <c r="AR71" s="821"/>
      <c r="AS71" s="821"/>
      <c r="AT71" s="818"/>
      <c r="AU71" s="867" t="s">
        <v>541</v>
      </c>
      <c r="AV71" s="821"/>
      <c r="AW71" s="821"/>
      <c r="AX71" s="821"/>
      <c r="AY71" s="818"/>
      <c r="AZ71" s="868"/>
      <c r="BA71" s="868"/>
      <c r="BB71" s="868"/>
      <c r="BC71" s="868"/>
      <c r="BD71" s="869"/>
      <c r="BE71" s="216"/>
      <c r="BF71" s="216"/>
      <c r="BG71" s="216"/>
      <c r="BH71" s="216"/>
      <c r="BI71" s="216"/>
      <c r="BJ71" s="216"/>
      <c r="BK71" s="216"/>
      <c r="BL71" s="216"/>
      <c r="BM71" s="216"/>
      <c r="BN71" s="216"/>
      <c r="BO71" s="216"/>
      <c r="BP71" s="216"/>
      <c r="BQ71" s="213">
        <v>65</v>
      </c>
      <c r="BR71" s="218"/>
      <c r="BS71" s="853"/>
      <c r="BT71" s="854"/>
      <c r="BU71" s="854"/>
      <c r="BV71" s="854"/>
      <c r="BW71" s="854"/>
      <c r="BX71" s="854"/>
      <c r="BY71" s="854"/>
      <c r="BZ71" s="854"/>
      <c r="CA71" s="854"/>
      <c r="CB71" s="854"/>
      <c r="CC71" s="854"/>
      <c r="CD71" s="854"/>
      <c r="CE71" s="854"/>
      <c r="CF71" s="854"/>
      <c r="CG71" s="855"/>
      <c r="CH71" s="850"/>
      <c r="CI71" s="851"/>
      <c r="CJ71" s="851"/>
      <c r="CK71" s="851"/>
      <c r="CL71" s="852"/>
      <c r="CM71" s="850"/>
      <c r="CN71" s="851"/>
      <c r="CO71" s="851"/>
      <c r="CP71" s="851"/>
      <c r="CQ71" s="852"/>
      <c r="CR71" s="850"/>
      <c r="CS71" s="851"/>
      <c r="CT71" s="851"/>
      <c r="CU71" s="851"/>
      <c r="CV71" s="852"/>
      <c r="CW71" s="850"/>
      <c r="CX71" s="851"/>
      <c r="CY71" s="851"/>
      <c r="CZ71" s="851"/>
      <c r="DA71" s="852"/>
      <c r="DB71" s="850"/>
      <c r="DC71" s="851"/>
      <c r="DD71" s="851"/>
      <c r="DE71" s="851"/>
      <c r="DF71" s="852"/>
      <c r="DG71" s="850"/>
      <c r="DH71" s="851"/>
      <c r="DI71" s="851"/>
      <c r="DJ71" s="851"/>
      <c r="DK71" s="852"/>
      <c r="DL71" s="850"/>
      <c r="DM71" s="851"/>
      <c r="DN71" s="851"/>
      <c r="DO71" s="851"/>
      <c r="DP71" s="852"/>
      <c r="DQ71" s="850"/>
      <c r="DR71" s="851"/>
      <c r="DS71" s="851"/>
      <c r="DT71" s="851"/>
      <c r="DU71" s="852"/>
      <c r="DV71" s="847"/>
      <c r="DW71" s="848"/>
      <c r="DX71" s="848"/>
      <c r="DY71" s="848"/>
      <c r="DZ71" s="849"/>
      <c r="EA71" s="197"/>
    </row>
    <row r="72" spans="1:131" s="198" customFormat="1" ht="26.25" customHeight="1">
      <c r="A72" s="212">
        <v>5</v>
      </c>
      <c r="B72" s="863" t="s">
        <v>534</v>
      </c>
      <c r="C72" s="864"/>
      <c r="D72" s="864"/>
      <c r="E72" s="864"/>
      <c r="F72" s="864"/>
      <c r="G72" s="864"/>
      <c r="H72" s="864"/>
      <c r="I72" s="864"/>
      <c r="J72" s="864"/>
      <c r="K72" s="864"/>
      <c r="L72" s="864"/>
      <c r="M72" s="864"/>
      <c r="N72" s="864"/>
      <c r="O72" s="864"/>
      <c r="P72" s="865"/>
      <c r="Q72" s="866">
        <v>224</v>
      </c>
      <c r="R72" s="819"/>
      <c r="S72" s="819"/>
      <c r="T72" s="819"/>
      <c r="U72" s="819"/>
      <c r="V72" s="819">
        <v>154</v>
      </c>
      <c r="W72" s="819"/>
      <c r="X72" s="819"/>
      <c r="Y72" s="819"/>
      <c r="Z72" s="819"/>
      <c r="AA72" s="819">
        <v>71</v>
      </c>
      <c r="AB72" s="819"/>
      <c r="AC72" s="819"/>
      <c r="AD72" s="819"/>
      <c r="AE72" s="819"/>
      <c r="AF72" s="819">
        <v>71</v>
      </c>
      <c r="AG72" s="819"/>
      <c r="AH72" s="819"/>
      <c r="AI72" s="819"/>
      <c r="AJ72" s="819"/>
      <c r="AK72" s="819">
        <v>11</v>
      </c>
      <c r="AL72" s="819"/>
      <c r="AM72" s="819"/>
      <c r="AN72" s="819"/>
      <c r="AO72" s="819"/>
      <c r="AP72" s="867" t="s">
        <v>541</v>
      </c>
      <c r="AQ72" s="821"/>
      <c r="AR72" s="821"/>
      <c r="AS72" s="821"/>
      <c r="AT72" s="818"/>
      <c r="AU72" s="867" t="s">
        <v>541</v>
      </c>
      <c r="AV72" s="821"/>
      <c r="AW72" s="821"/>
      <c r="AX72" s="821"/>
      <c r="AY72" s="818"/>
      <c r="AZ72" s="868"/>
      <c r="BA72" s="868"/>
      <c r="BB72" s="868"/>
      <c r="BC72" s="868"/>
      <c r="BD72" s="869"/>
      <c r="BE72" s="216"/>
      <c r="BF72" s="216"/>
      <c r="BG72" s="216"/>
      <c r="BH72" s="216"/>
      <c r="BI72" s="216"/>
      <c r="BJ72" s="216"/>
      <c r="BK72" s="216"/>
      <c r="BL72" s="216"/>
      <c r="BM72" s="216"/>
      <c r="BN72" s="216"/>
      <c r="BO72" s="216"/>
      <c r="BP72" s="216"/>
      <c r="BQ72" s="213">
        <v>66</v>
      </c>
      <c r="BR72" s="218"/>
      <c r="BS72" s="853"/>
      <c r="BT72" s="854"/>
      <c r="BU72" s="854"/>
      <c r="BV72" s="854"/>
      <c r="BW72" s="854"/>
      <c r="BX72" s="854"/>
      <c r="BY72" s="854"/>
      <c r="BZ72" s="854"/>
      <c r="CA72" s="854"/>
      <c r="CB72" s="854"/>
      <c r="CC72" s="854"/>
      <c r="CD72" s="854"/>
      <c r="CE72" s="854"/>
      <c r="CF72" s="854"/>
      <c r="CG72" s="855"/>
      <c r="CH72" s="850"/>
      <c r="CI72" s="851"/>
      <c r="CJ72" s="851"/>
      <c r="CK72" s="851"/>
      <c r="CL72" s="852"/>
      <c r="CM72" s="850"/>
      <c r="CN72" s="851"/>
      <c r="CO72" s="851"/>
      <c r="CP72" s="851"/>
      <c r="CQ72" s="852"/>
      <c r="CR72" s="850"/>
      <c r="CS72" s="851"/>
      <c r="CT72" s="851"/>
      <c r="CU72" s="851"/>
      <c r="CV72" s="852"/>
      <c r="CW72" s="850"/>
      <c r="CX72" s="851"/>
      <c r="CY72" s="851"/>
      <c r="CZ72" s="851"/>
      <c r="DA72" s="852"/>
      <c r="DB72" s="850"/>
      <c r="DC72" s="851"/>
      <c r="DD72" s="851"/>
      <c r="DE72" s="851"/>
      <c r="DF72" s="852"/>
      <c r="DG72" s="850"/>
      <c r="DH72" s="851"/>
      <c r="DI72" s="851"/>
      <c r="DJ72" s="851"/>
      <c r="DK72" s="852"/>
      <c r="DL72" s="850"/>
      <c r="DM72" s="851"/>
      <c r="DN72" s="851"/>
      <c r="DO72" s="851"/>
      <c r="DP72" s="852"/>
      <c r="DQ72" s="850"/>
      <c r="DR72" s="851"/>
      <c r="DS72" s="851"/>
      <c r="DT72" s="851"/>
      <c r="DU72" s="852"/>
      <c r="DV72" s="847"/>
      <c r="DW72" s="848"/>
      <c r="DX72" s="848"/>
      <c r="DY72" s="848"/>
      <c r="DZ72" s="849"/>
      <c r="EA72" s="197"/>
    </row>
    <row r="73" spans="1:131" s="198" customFormat="1" ht="26.25" customHeight="1">
      <c r="A73" s="212">
        <v>6</v>
      </c>
      <c r="B73" s="863" t="s">
        <v>535</v>
      </c>
      <c r="C73" s="864"/>
      <c r="D73" s="864"/>
      <c r="E73" s="864"/>
      <c r="F73" s="864"/>
      <c r="G73" s="864"/>
      <c r="H73" s="864"/>
      <c r="I73" s="864"/>
      <c r="J73" s="864"/>
      <c r="K73" s="864"/>
      <c r="L73" s="864"/>
      <c r="M73" s="864"/>
      <c r="N73" s="864"/>
      <c r="O73" s="864"/>
      <c r="P73" s="865"/>
      <c r="Q73" s="866">
        <v>247735</v>
      </c>
      <c r="R73" s="819"/>
      <c r="S73" s="819"/>
      <c r="T73" s="819"/>
      <c r="U73" s="819"/>
      <c r="V73" s="819">
        <v>238729</v>
      </c>
      <c r="W73" s="819"/>
      <c r="X73" s="819"/>
      <c r="Y73" s="819"/>
      <c r="Z73" s="819"/>
      <c r="AA73" s="819">
        <v>9005</v>
      </c>
      <c r="AB73" s="819"/>
      <c r="AC73" s="819"/>
      <c r="AD73" s="819"/>
      <c r="AE73" s="819"/>
      <c r="AF73" s="819">
        <v>9005</v>
      </c>
      <c r="AG73" s="819"/>
      <c r="AH73" s="819"/>
      <c r="AI73" s="819"/>
      <c r="AJ73" s="819"/>
      <c r="AK73" s="819">
        <v>6657</v>
      </c>
      <c r="AL73" s="819"/>
      <c r="AM73" s="819"/>
      <c r="AN73" s="819"/>
      <c r="AO73" s="819"/>
      <c r="AP73" s="867" t="s">
        <v>541</v>
      </c>
      <c r="AQ73" s="821"/>
      <c r="AR73" s="821"/>
      <c r="AS73" s="821"/>
      <c r="AT73" s="818"/>
      <c r="AU73" s="867" t="s">
        <v>541</v>
      </c>
      <c r="AV73" s="821"/>
      <c r="AW73" s="821"/>
      <c r="AX73" s="821"/>
      <c r="AY73" s="818"/>
      <c r="AZ73" s="868"/>
      <c r="BA73" s="868"/>
      <c r="BB73" s="868"/>
      <c r="BC73" s="868"/>
      <c r="BD73" s="869"/>
      <c r="BE73" s="216"/>
      <c r="BF73" s="216"/>
      <c r="BG73" s="216"/>
      <c r="BH73" s="216"/>
      <c r="BI73" s="216"/>
      <c r="BJ73" s="216"/>
      <c r="BK73" s="216"/>
      <c r="BL73" s="216"/>
      <c r="BM73" s="216"/>
      <c r="BN73" s="216"/>
      <c r="BO73" s="216"/>
      <c r="BP73" s="216"/>
      <c r="BQ73" s="213">
        <v>67</v>
      </c>
      <c r="BR73" s="218"/>
      <c r="BS73" s="853"/>
      <c r="BT73" s="854"/>
      <c r="BU73" s="854"/>
      <c r="BV73" s="854"/>
      <c r="BW73" s="854"/>
      <c r="BX73" s="854"/>
      <c r="BY73" s="854"/>
      <c r="BZ73" s="854"/>
      <c r="CA73" s="854"/>
      <c r="CB73" s="854"/>
      <c r="CC73" s="854"/>
      <c r="CD73" s="854"/>
      <c r="CE73" s="854"/>
      <c r="CF73" s="854"/>
      <c r="CG73" s="855"/>
      <c r="CH73" s="850"/>
      <c r="CI73" s="851"/>
      <c r="CJ73" s="851"/>
      <c r="CK73" s="851"/>
      <c r="CL73" s="852"/>
      <c r="CM73" s="850"/>
      <c r="CN73" s="851"/>
      <c r="CO73" s="851"/>
      <c r="CP73" s="851"/>
      <c r="CQ73" s="852"/>
      <c r="CR73" s="850"/>
      <c r="CS73" s="851"/>
      <c r="CT73" s="851"/>
      <c r="CU73" s="851"/>
      <c r="CV73" s="852"/>
      <c r="CW73" s="850"/>
      <c r="CX73" s="851"/>
      <c r="CY73" s="851"/>
      <c r="CZ73" s="851"/>
      <c r="DA73" s="852"/>
      <c r="DB73" s="850"/>
      <c r="DC73" s="851"/>
      <c r="DD73" s="851"/>
      <c r="DE73" s="851"/>
      <c r="DF73" s="852"/>
      <c r="DG73" s="850"/>
      <c r="DH73" s="851"/>
      <c r="DI73" s="851"/>
      <c r="DJ73" s="851"/>
      <c r="DK73" s="852"/>
      <c r="DL73" s="850"/>
      <c r="DM73" s="851"/>
      <c r="DN73" s="851"/>
      <c r="DO73" s="851"/>
      <c r="DP73" s="852"/>
      <c r="DQ73" s="850"/>
      <c r="DR73" s="851"/>
      <c r="DS73" s="851"/>
      <c r="DT73" s="851"/>
      <c r="DU73" s="852"/>
      <c r="DV73" s="847"/>
      <c r="DW73" s="848"/>
      <c r="DX73" s="848"/>
      <c r="DY73" s="848"/>
      <c r="DZ73" s="849"/>
      <c r="EA73" s="197"/>
    </row>
    <row r="74" spans="1:131" s="198" customFormat="1" ht="26.25" customHeight="1">
      <c r="A74" s="212">
        <v>7</v>
      </c>
      <c r="B74" s="863" t="s">
        <v>536</v>
      </c>
      <c r="C74" s="864"/>
      <c r="D74" s="864"/>
      <c r="E74" s="864"/>
      <c r="F74" s="864"/>
      <c r="G74" s="864"/>
      <c r="H74" s="864"/>
      <c r="I74" s="864"/>
      <c r="J74" s="864"/>
      <c r="K74" s="864"/>
      <c r="L74" s="864"/>
      <c r="M74" s="864"/>
      <c r="N74" s="864"/>
      <c r="O74" s="864"/>
      <c r="P74" s="865"/>
      <c r="Q74" s="866">
        <f>Q75+Q76</f>
        <v>5245</v>
      </c>
      <c r="R74" s="819"/>
      <c r="S74" s="819"/>
      <c r="T74" s="819"/>
      <c r="U74" s="819"/>
      <c r="V74" s="867">
        <f t="shared" ref="V74" si="4">V75+V76</f>
        <v>6003</v>
      </c>
      <c r="W74" s="821"/>
      <c r="X74" s="821"/>
      <c r="Y74" s="821"/>
      <c r="Z74" s="818"/>
      <c r="AA74" s="867">
        <f t="shared" ref="AA74" si="5">AA75+AA76</f>
        <v>-758</v>
      </c>
      <c r="AB74" s="821"/>
      <c r="AC74" s="821"/>
      <c r="AD74" s="821"/>
      <c r="AE74" s="818"/>
      <c r="AF74" s="867">
        <f t="shared" ref="AF74" si="6">AF75+AF76</f>
        <v>353</v>
      </c>
      <c r="AG74" s="821"/>
      <c r="AH74" s="821"/>
      <c r="AI74" s="821"/>
      <c r="AJ74" s="818"/>
      <c r="AK74" s="867">
        <f>AK76</f>
        <v>1311</v>
      </c>
      <c r="AL74" s="821"/>
      <c r="AM74" s="821"/>
      <c r="AN74" s="821"/>
      <c r="AO74" s="818"/>
      <c r="AP74" s="867">
        <v>9315</v>
      </c>
      <c r="AQ74" s="821"/>
      <c r="AR74" s="821"/>
      <c r="AS74" s="821"/>
      <c r="AT74" s="818"/>
      <c r="AU74" s="867">
        <v>5049</v>
      </c>
      <c r="AV74" s="821"/>
      <c r="AW74" s="821"/>
      <c r="AX74" s="821"/>
      <c r="AY74" s="818"/>
      <c r="AZ74" s="868"/>
      <c r="BA74" s="868"/>
      <c r="BB74" s="868"/>
      <c r="BC74" s="868"/>
      <c r="BD74" s="869"/>
      <c r="BE74" s="216"/>
      <c r="BF74" s="216"/>
      <c r="BG74" s="216"/>
      <c r="BH74" s="216"/>
      <c r="BI74" s="216"/>
      <c r="BJ74" s="216"/>
      <c r="BK74" s="216"/>
      <c r="BL74" s="216"/>
      <c r="BM74" s="216"/>
      <c r="BN74" s="216"/>
      <c r="BO74" s="216"/>
      <c r="BP74" s="216"/>
      <c r="BQ74" s="213">
        <v>68</v>
      </c>
      <c r="BR74" s="218"/>
      <c r="BS74" s="853"/>
      <c r="BT74" s="854"/>
      <c r="BU74" s="854"/>
      <c r="BV74" s="854"/>
      <c r="BW74" s="854"/>
      <c r="BX74" s="854"/>
      <c r="BY74" s="854"/>
      <c r="BZ74" s="854"/>
      <c r="CA74" s="854"/>
      <c r="CB74" s="854"/>
      <c r="CC74" s="854"/>
      <c r="CD74" s="854"/>
      <c r="CE74" s="854"/>
      <c r="CF74" s="854"/>
      <c r="CG74" s="855"/>
      <c r="CH74" s="850"/>
      <c r="CI74" s="851"/>
      <c r="CJ74" s="851"/>
      <c r="CK74" s="851"/>
      <c r="CL74" s="852"/>
      <c r="CM74" s="850"/>
      <c r="CN74" s="851"/>
      <c r="CO74" s="851"/>
      <c r="CP74" s="851"/>
      <c r="CQ74" s="852"/>
      <c r="CR74" s="850"/>
      <c r="CS74" s="851"/>
      <c r="CT74" s="851"/>
      <c r="CU74" s="851"/>
      <c r="CV74" s="852"/>
      <c r="CW74" s="850"/>
      <c r="CX74" s="851"/>
      <c r="CY74" s="851"/>
      <c r="CZ74" s="851"/>
      <c r="DA74" s="852"/>
      <c r="DB74" s="850"/>
      <c r="DC74" s="851"/>
      <c r="DD74" s="851"/>
      <c r="DE74" s="851"/>
      <c r="DF74" s="852"/>
      <c r="DG74" s="850"/>
      <c r="DH74" s="851"/>
      <c r="DI74" s="851"/>
      <c r="DJ74" s="851"/>
      <c r="DK74" s="852"/>
      <c r="DL74" s="850"/>
      <c r="DM74" s="851"/>
      <c r="DN74" s="851"/>
      <c r="DO74" s="851"/>
      <c r="DP74" s="852"/>
      <c r="DQ74" s="850"/>
      <c r="DR74" s="851"/>
      <c r="DS74" s="851"/>
      <c r="DT74" s="851"/>
      <c r="DU74" s="852"/>
      <c r="DV74" s="847"/>
      <c r="DW74" s="848"/>
      <c r="DX74" s="848"/>
      <c r="DY74" s="848"/>
      <c r="DZ74" s="849"/>
      <c r="EA74" s="197"/>
    </row>
    <row r="75" spans="1:131" s="198" customFormat="1" ht="26.25" customHeight="1">
      <c r="A75" s="212">
        <v>8</v>
      </c>
      <c r="B75" s="863" t="s">
        <v>534</v>
      </c>
      <c r="C75" s="864"/>
      <c r="D75" s="864"/>
      <c r="E75" s="864"/>
      <c r="F75" s="864"/>
      <c r="G75" s="864"/>
      <c r="H75" s="864"/>
      <c r="I75" s="864"/>
      <c r="J75" s="864"/>
      <c r="K75" s="864"/>
      <c r="L75" s="864"/>
      <c r="M75" s="864"/>
      <c r="N75" s="864"/>
      <c r="O75" s="864"/>
      <c r="P75" s="865"/>
      <c r="Q75" s="870">
        <v>5</v>
      </c>
      <c r="R75" s="821"/>
      <c r="S75" s="821"/>
      <c r="T75" s="821"/>
      <c r="U75" s="818"/>
      <c r="V75" s="867">
        <v>4</v>
      </c>
      <c r="W75" s="821"/>
      <c r="X75" s="821"/>
      <c r="Y75" s="821"/>
      <c r="Z75" s="818"/>
      <c r="AA75" s="867">
        <v>1</v>
      </c>
      <c r="AB75" s="821"/>
      <c r="AC75" s="821"/>
      <c r="AD75" s="821"/>
      <c r="AE75" s="818"/>
      <c r="AF75" s="867">
        <v>1</v>
      </c>
      <c r="AG75" s="821"/>
      <c r="AH75" s="821"/>
      <c r="AI75" s="821"/>
      <c r="AJ75" s="818"/>
      <c r="AK75" s="867" t="s">
        <v>541</v>
      </c>
      <c r="AL75" s="821"/>
      <c r="AM75" s="821"/>
      <c r="AN75" s="821"/>
      <c r="AO75" s="818"/>
      <c r="AP75" s="867" t="s">
        <v>541</v>
      </c>
      <c r="AQ75" s="821"/>
      <c r="AR75" s="821"/>
      <c r="AS75" s="821"/>
      <c r="AT75" s="818"/>
      <c r="AU75" s="867" t="s">
        <v>541</v>
      </c>
      <c r="AV75" s="821"/>
      <c r="AW75" s="821"/>
      <c r="AX75" s="821"/>
      <c r="AY75" s="818"/>
      <c r="AZ75" s="868"/>
      <c r="BA75" s="868"/>
      <c r="BB75" s="868"/>
      <c r="BC75" s="868"/>
      <c r="BD75" s="869"/>
      <c r="BE75" s="216"/>
      <c r="BF75" s="216"/>
      <c r="BG75" s="216"/>
      <c r="BH75" s="216"/>
      <c r="BI75" s="216"/>
      <c r="BJ75" s="216"/>
      <c r="BK75" s="216"/>
      <c r="BL75" s="216"/>
      <c r="BM75" s="216"/>
      <c r="BN75" s="216"/>
      <c r="BO75" s="216"/>
      <c r="BP75" s="216"/>
      <c r="BQ75" s="213">
        <v>69</v>
      </c>
      <c r="BR75" s="218"/>
      <c r="BS75" s="853"/>
      <c r="BT75" s="854"/>
      <c r="BU75" s="854"/>
      <c r="BV75" s="854"/>
      <c r="BW75" s="854"/>
      <c r="BX75" s="854"/>
      <c r="BY75" s="854"/>
      <c r="BZ75" s="854"/>
      <c r="CA75" s="854"/>
      <c r="CB75" s="854"/>
      <c r="CC75" s="854"/>
      <c r="CD75" s="854"/>
      <c r="CE75" s="854"/>
      <c r="CF75" s="854"/>
      <c r="CG75" s="855"/>
      <c r="CH75" s="850"/>
      <c r="CI75" s="851"/>
      <c r="CJ75" s="851"/>
      <c r="CK75" s="851"/>
      <c r="CL75" s="852"/>
      <c r="CM75" s="850"/>
      <c r="CN75" s="851"/>
      <c r="CO75" s="851"/>
      <c r="CP75" s="851"/>
      <c r="CQ75" s="852"/>
      <c r="CR75" s="850"/>
      <c r="CS75" s="851"/>
      <c r="CT75" s="851"/>
      <c r="CU75" s="851"/>
      <c r="CV75" s="852"/>
      <c r="CW75" s="850"/>
      <c r="CX75" s="851"/>
      <c r="CY75" s="851"/>
      <c r="CZ75" s="851"/>
      <c r="DA75" s="852"/>
      <c r="DB75" s="850"/>
      <c r="DC75" s="851"/>
      <c r="DD75" s="851"/>
      <c r="DE75" s="851"/>
      <c r="DF75" s="852"/>
      <c r="DG75" s="850"/>
      <c r="DH75" s="851"/>
      <c r="DI75" s="851"/>
      <c r="DJ75" s="851"/>
      <c r="DK75" s="852"/>
      <c r="DL75" s="850"/>
      <c r="DM75" s="851"/>
      <c r="DN75" s="851"/>
      <c r="DO75" s="851"/>
      <c r="DP75" s="852"/>
      <c r="DQ75" s="850"/>
      <c r="DR75" s="851"/>
      <c r="DS75" s="851"/>
      <c r="DT75" s="851"/>
      <c r="DU75" s="852"/>
      <c r="DV75" s="847"/>
      <c r="DW75" s="848"/>
      <c r="DX75" s="848"/>
      <c r="DY75" s="848"/>
      <c r="DZ75" s="849"/>
      <c r="EA75" s="197"/>
    </row>
    <row r="76" spans="1:131" s="198" customFormat="1" ht="26.25" customHeight="1">
      <c r="A76" s="212">
        <v>9</v>
      </c>
      <c r="B76" s="863" t="s">
        <v>537</v>
      </c>
      <c r="C76" s="864"/>
      <c r="D76" s="864"/>
      <c r="E76" s="864"/>
      <c r="F76" s="864"/>
      <c r="G76" s="864"/>
      <c r="H76" s="864"/>
      <c r="I76" s="864"/>
      <c r="J76" s="864"/>
      <c r="K76" s="864"/>
      <c r="L76" s="864"/>
      <c r="M76" s="864"/>
      <c r="N76" s="864"/>
      <c r="O76" s="864"/>
      <c r="P76" s="865"/>
      <c r="Q76" s="870">
        <v>5240</v>
      </c>
      <c r="R76" s="821"/>
      <c r="S76" s="821"/>
      <c r="T76" s="821"/>
      <c r="U76" s="818"/>
      <c r="V76" s="867">
        <v>5999</v>
      </c>
      <c r="W76" s="821"/>
      <c r="X76" s="821"/>
      <c r="Y76" s="821"/>
      <c r="Z76" s="818"/>
      <c r="AA76" s="867">
        <v>-759</v>
      </c>
      <c r="AB76" s="821"/>
      <c r="AC76" s="821"/>
      <c r="AD76" s="821"/>
      <c r="AE76" s="818"/>
      <c r="AF76" s="867">
        <v>352</v>
      </c>
      <c r="AG76" s="821"/>
      <c r="AH76" s="821"/>
      <c r="AI76" s="821"/>
      <c r="AJ76" s="818"/>
      <c r="AK76" s="867">
        <v>1311</v>
      </c>
      <c r="AL76" s="821"/>
      <c r="AM76" s="821"/>
      <c r="AN76" s="821"/>
      <c r="AO76" s="818"/>
      <c r="AP76" s="867">
        <v>9315</v>
      </c>
      <c r="AQ76" s="821"/>
      <c r="AR76" s="821"/>
      <c r="AS76" s="821"/>
      <c r="AT76" s="818"/>
      <c r="AU76" s="867">
        <v>5049</v>
      </c>
      <c r="AV76" s="821"/>
      <c r="AW76" s="821"/>
      <c r="AX76" s="821"/>
      <c r="AY76" s="818"/>
      <c r="AZ76" s="868"/>
      <c r="BA76" s="868"/>
      <c r="BB76" s="868"/>
      <c r="BC76" s="868"/>
      <c r="BD76" s="869"/>
      <c r="BE76" s="216"/>
      <c r="BF76" s="216"/>
      <c r="BG76" s="216"/>
      <c r="BH76" s="216"/>
      <c r="BI76" s="216"/>
      <c r="BJ76" s="216"/>
      <c r="BK76" s="216"/>
      <c r="BL76" s="216"/>
      <c r="BM76" s="216"/>
      <c r="BN76" s="216"/>
      <c r="BO76" s="216"/>
      <c r="BP76" s="216"/>
      <c r="BQ76" s="213">
        <v>70</v>
      </c>
      <c r="BR76" s="218"/>
      <c r="BS76" s="853"/>
      <c r="BT76" s="854"/>
      <c r="BU76" s="854"/>
      <c r="BV76" s="854"/>
      <c r="BW76" s="854"/>
      <c r="BX76" s="854"/>
      <c r="BY76" s="854"/>
      <c r="BZ76" s="854"/>
      <c r="CA76" s="854"/>
      <c r="CB76" s="854"/>
      <c r="CC76" s="854"/>
      <c r="CD76" s="854"/>
      <c r="CE76" s="854"/>
      <c r="CF76" s="854"/>
      <c r="CG76" s="855"/>
      <c r="CH76" s="850"/>
      <c r="CI76" s="851"/>
      <c r="CJ76" s="851"/>
      <c r="CK76" s="851"/>
      <c r="CL76" s="852"/>
      <c r="CM76" s="850"/>
      <c r="CN76" s="851"/>
      <c r="CO76" s="851"/>
      <c r="CP76" s="851"/>
      <c r="CQ76" s="852"/>
      <c r="CR76" s="850"/>
      <c r="CS76" s="851"/>
      <c r="CT76" s="851"/>
      <c r="CU76" s="851"/>
      <c r="CV76" s="852"/>
      <c r="CW76" s="850"/>
      <c r="CX76" s="851"/>
      <c r="CY76" s="851"/>
      <c r="CZ76" s="851"/>
      <c r="DA76" s="852"/>
      <c r="DB76" s="850"/>
      <c r="DC76" s="851"/>
      <c r="DD76" s="851"/>
      <c r="DE76" s="851"/>
      <c r="DF76" s="852"/>
      <c r="DG76" s="850"/>
      <c r="DH76" s="851"/>
      <c r="DI76" s="851"/>
      <c r="DJ76" s="851"/>
      <c r="DK76" s="852"/>
      <c r="DL76" s="850"/>
      <c r="DM76" s="851"/>
      <c r="DN76" s="851"/>
      <c r="DO76" s="851"/>
      <c r="DP76" s="852"/>
      <c r="DQ76" s="850"/>
      <c r="DR76" s="851"/>
      <c r="DS76" s="851"/>
      <c r="DT76" s="851"/>
      <c r="DU76" s="852"/>
      <c r="DV76" s="847"/>
      <c r="DW76" s="848"/>
      <c r="DX76" s="848"/>
      <c r="DY76" s="848"/>
      <c r="DZ76" s="849"/>
      <c r="EA76" s="197"/>
    </row>
    <row r="77" spans="1:131" s="198" customFormat="1" ht="26.25" customHeight="1">
      <c r="A77" s="212">
        <v>10</v>
      </c>
      <c r="B77" s="863" t="s">
        <v>538</v>
      </c>
      <c r="C77" s="864"/>
      <c r="D77" s="864"/>
      <c r="E77" s="864"/>
      <c r="F77" s="864"/>
      <c r="G77" s="864"/>
      <c r="H77" s="864"/>
      <c r="I77" s="864"/>
      <c r="J77" s="864"/>
      <c r="K77" s="864"/>
      <c r="L77" s="864"/>
      <c r="M77" s="864"/>
      <c r="N77" s="864"/>
      <c r="O77" s="864"/>
      <c r="P77" s="865"/>
      <c r="Q77" s="870">
        <v>12941</v>
      </c>
      <c r="R77" s="821"/>
      <c r="S77" s="821"/>
      <c r="T77" s="821"/>
      <c r="U77" s="818"/>
      <c r="V77" s="867">
        <v>12719</v>
      </c>
      <c r="W77" s="821"/>
      <c r="X77" s="821"/>
      <c r="Y77" s="821"/>
      <c r="Z77" s="818"/>
      <c r="AA77" s="867">
        <v>222</v>
      </c>
      <c r="AB77" s="821"/>
      <c r="AC77" s="821"/>
      <c r="AD77" s="821"/>
      <c r="AE77" s="818"/>
      <c r="AF77" s="867">
        <v>156</v>
      </c>
      <c r="AG77" s="821"/>
      <c r="AH77" s="821"/>
      <c r="AI77" s="821"/>
      <c r="AJ77" s="818"/>
      <c r="AK77" s="867">
        <v>2196</v>
      </c>
      <c r="AL77" s="821"/>
      <c r="AM77" s="821"/>
      <c r="AN77" s="821"/>
      <c r="AO77" s="818"/>
      <c r="AP77" s="867">
        <v>2087</v>
      </c>
      <c r="AQ77" s="821"/>
      <c r="AR77" s="821"/>
      <c r="AS77" s="821"/>
      <c r="AT77" s="818"/>
      <c r="AU77" s="867">
        <v>369</v>
      </c>
      <c r="AV77" s="821"/>
      <c r="AW77" s="821"/>
      <c r="AX77" s="821"/>
      <c r="AY77" s="818"/>
      <c r="AZ77" s="868"/>
      <c r="BA77" s="868"/>
      <c r="BB77" s="868"/>
      <c r="BC77" s="868"/>
      <c r="BD77" s="869"/>
      <c r="BE77" s="216"/>
      <c r="BF77" s="216"/>
      <c r="BG77" s="216"/>
      <c r="BH77" s="216"/>
      <c r="BI77" s="216"/>
      <c r="BJ77" s="216"/>
      <c r="BK77" s="216"/>
      <c r="BL77" s="216"/>
      <c r="BM77" s="216"/>
      <c r="BN77" s="216"/>
      <c r="BO77" s="216"/>
      <c r="BP77" s="216"/>
      <c r="BQ77" s="213">
        <v>71</v>
      </c>
      <c r="BR77" s="218"/>
      <c r="BS77" s="853"/>
      <c r="BT77" s="854"/>
      <c r="BU77" s="854"/>
      <c r="BV77" s="854"/>
      <c r="BW77" s="854"/>
      <c r="BX77" s="854"/>
      <c r="BY77" s="854"/>
      <c r="BZ77" s="854"/>
      <c r="CA77" s="854"/>
      <c r="CB77" s="854"/>
      <c r="CC77" s="854"/>
      <c r="CD77" s="854"/>
      <c r="CE77" s="854"/>
      <c r="CF77" s="854"/>
      <c r="CG77" s="855"/>
      <c r="CH77" s="850"/>
      <c r="CI77" s="851"/>
      <c r="CJ77" s="851"/>
      <c r="CK77" s="851"/>
      <c r="CL77" s="852"/>
      <c r="CM77" s="850"/>
      <c r="CN77" s="851"/>
      <c r="CO77" s="851"/>
      <c r="CP77" s="851"/>
      <c r="CQ77" s="852"/>
      <c r="CR77" s="850"/>
      <c r="CS77" s="851"/>
      <c r="CT77" s="851"/>
      <c r="CU77" s="851"/>
      <c r="CV77" s="852"/>
      <c r="CW77" s="850"/>
      <c r="CX77" s="851"/>
      <c r="CY77" s="851"/>
      <c r="CZ77" s="851"/>
      <c r="DA77" s="852"/>
      <c r="DB77" s="850"/>
      <c r="DC77" s="851"/>
      <c r="DD77" s="851"/>
      <c r="DE77" s="851"/>
      <c r="DF77" s="852"/>
      <c r="DG77" s="850"/>
      <c r="DH77" s="851"/>
      <c r="DI77" s="851"/>
      <c r="DJ77" s="851"/>
      <c r="DK77" s="852"/>
      <c r="DL77" s="850"/>
      <c r="DM77" s="851"/>
      <c r="DN77" s="851"/>
      <c r="DO77" s="851"/>
      <c r="DP77" s="852"/>
      <c r="DQ77" s="850"/>
      <c r="DR77" s="851"/>
      <c r="DS77" s="851"/>
      <c r="DT77" s="851"/>
      <c r="DU77" s="852"/>
      <c r="DV77" s="847"/>
      <c r="DW77" s="848"/>
      <c r="DX77" s="848"/>
      <c r="DY77" s="848"/>
      <c r="DZ77" s="849"/>
      <c r="EA77" s="197"/>
    </row>
    <row r="78" spans="1:131" s="198" customFormat="1" ht="26.25" customHeight="1">
      <c r="A78" s="212">
        <v>11</v>
      </c>
      <c r="B78" s="863"/>
      <c r="C78" s="864"/>
      <c r="D78" s="864"/>
      <c r="E78" s="864"/>
      <c r="F78" s="864"/>
      <c r="G78" s="864"/>
      <c r="H78" s="864"/>
      <c r="I78" s="864"/>
      <c r="J78" s="864"/>
      <c r="K78" s="864"/>
      <c r="L78" s="864"/>
      <c r="M78" s="864"/>
      <c r="N78" s="864"/>
      <c r="O78" s="864"/>
      <c r="P78" s="865"/>
      <c r="Q78" s="866"/>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8"/>
      <c r="BA78" s="868"/>
      <c r="BB78" s="868"/>
      <c r="BC78" s="868"/>
      <c r="BD78" s="869"/>
      <c r="BE78" s="216"/>
      <c r="BF78" s="216"/>
      <c r="BG78" s="216"/>
      <c r="BH78" s="216"/>
      <c r="BI78" s="216"/>
      <c r="BJ78" s="219"/>
      <c r="BK78" s="219"/>
      <c r="BL78" s="219"/>
      <c r="BM78" s="219"/>
      <c r="BN78" s="219"/>
      <c r="BO78" s="216"/>
      <c r="BP78" s="216"/>
      <c r="BQ78" s="213">
        <v>72</v>
      </c>
      <c r="BR78" s="218"/>
      <c r="BS78" s="853"/>
      <c r="BT78" s="854"/>
      <c r="BU78" s="854"/>
      <c r="BV78" s="854"/>
      <c r="BW78" s="854"/>
      <c r="BX78" s="854"/>
      <c r="BY78" s="854"/>
      <c r="BZ78" s="854"/>
      <c r="CA78" s="854"/>
      <c r="CB78" s="854"/>
      <c r="CC78" s="854"/>
      <c r="CD78" s="854"/>
      <c r="CE78" s="854"/>
      <c r="CF78" s="854"/>
      <c r="CG78" s="855"/>
      <c r="CH78" s="850"/>
      <c r="CI78" s="851"/>
      <c r="CJ78" s="851"/>
      <c r="CK78" s="851"/>
      <c r="CL78" s="852"/>
      <c r="CM78" s="850"/>
      <c r="CN78" s="851"/>
      <c r="CO78" s="851"/>
      <c r="CP78" s="851"/>
      <c r="CQ78" s="852"/>
      <c r="CR78" s="850"/>
      <c r="CS78" s="851"/>
      <c r="CT78" s="851"/>
      <c r="CU78" s="851"/>
      <c r="CV78" s="852"/>
      <c r="CW78" s="850"/>
      <c r="CX78" s="851"/>
      <c r="CY78" s="851"/>
      <c r="CZ78" s="851"/>
      <c r="DA78" s="852"/>
      <c r="DB78" s="850"/>
      <c r="DC78" s="851"/>
      <c r="DD78" s="851"/>
      <c r="DE78" s="851"/>
      <c r="DF78" s="852"/>
      <c r="DG78" s="850"/>
      <c r="DH78" s="851"/>
      <c r="DI78" s="851"/>
      <c r="DJ78" s="851"/>
      <c r="DK78" s="852"/>
      <c r="DL78" s="850"/>
      <c r="DM78" s="851"/>
      <c r="DN78" s="851"/>
      <c r="DO78" s="851"/>
      <c r="DP78" s="852"/>
      <c r="DQ78" s="850"/>
      <c r="DR78" s="851"/>
      <c r="DS78" s="851"/>
      <c r="DT78" s="851"/>
      <c r="DU78" s="852"/>
      <c r="DV78" s="847"/>
      <c r="DW78" s="848"/>
      <c r="DX78" s="848"/>
      <c r="DY78" s="848"/>
      <c r="DZ78" s="849"/>
      <c r="EA78" s="197"/>
    </row>
    <row r="79" spans="1:131" s="198" customFormat="1" ht="26.25" customHeight="1">
      <c r="A79" s="212">
        <v>12</v>
      </c>
      <c r="B79" s="863"/>
      <c r="C79" s="864"/>
      <c r="D79" s="864"/>
      <c r="E79" s="864"/>
      <c r="F79" s="864"/>
      <c r="G79" s="864"/>
      <c r="H79" s="864"/>
      <c r="I79" s="864"/>
      <c r="J79" s="864"/>
      <c r="K79" s="864"/>
      <c r="L79" s="864"/>
      <c r="M79" s="864"/>
      <c r="N79" s="864"/>
      <c r="O79" s="864"/>
      <c r="P79" s="865"/>
      <c r="Q79" s="866"/>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8"/>
      <c r="BA79" s="868"/>
      <c r="BB79" s="868"/>
      <c r="BC79" s="868"/>
      <c r="BD79" s="869"/>
      <c r="BE79" s="216"/>
      <c r="BF79" s="216"/>
      <c r="BG79" s="216"/>
      <c r="BH79" s="216"/>
      <c r="BI79" s="216"/>
      <c r="BJ79" s="219"/>
      <c r="BK79" s="219"/>
      <c r="BL79" s="219"/>
      <c r="BM79" s="219"/>
      <c r="BN79" s="219"/>
      <c r="BO79" s="216"/>
      <c r="BP79" s="216"/>
      <c r="BQ79" s="213">
        <v>73</v>
      </c>
      <c r="BR79" s="218"/>
      <c r="BS79" s="853"/>
      <c r="BT79" s="854"/>
      <c r="BU79" s="854"/>
      <c r="BV79" s="854"/>
      <c r="BW79" s="854"/>
      <c r="BX79" s="854"/>
      <c r="BY79" s="854"/>
      <c r="BZ79" s="854"/>
      <c r="CA79" s="854"/>
      <c r="CB79" s="854"/>
      <c r="CC79" s="854"/>
      <c r="CD79" s="854"/>
      <c r="CE79" s="854"/>
      <c r="CF79" s="854"/>
      <c r="CG79" s="855"/>
      <c r="CH79" s="850"/>
      <c r="CI79" s="851"/>
      <c r="CJ79" s="851"/>
      <c r="CK79" s="851"/>
      <c r="CL79" s="852"/>
      <c r="CM79" s="850"/>
      <c r="CN79" s="851"/>
      <c r="CO79" s="851"/>
      <c r="CP79" s="851"/>
      <c r="CQ79" s="852"/>
      <c r="CR79" s="850"/>
      <c r="CS79" s="851"/>
      <c r="CT79" s="851"/>
      <c r="CU79" s="851"/>
      <c r="CV79" s="852"/>
      <c r="CW79" s="850"/>
      <c r="CX79" s="851"/>
      <c r="CY79" s="851"/>
      <c r="CZ79" s="851"/>
      <c r="DA79" s="852"/>
      <c r="DB79" s="850"/>
      <c r="DC79" s="851"/>
      <c r="DD79" s="851"/>
      <c r="DE79" s="851"/>
      <c r="DF79" s="852"/>
      <c r="DG79" s="850"/>
      <c r="DH79" s="851"/>
      <c r="DI79" s="851"/>
      <c r="DJ79" s="851"/>
      <c r="DK79" s="852"/>
      <c r="DL79" s="850"/>
      <c r="DM79" s="851"/>
      <c r="DN79" s="851"/>
      <c r="DO79" s="851"/>
      <c r="DP79" s="852"/>
      <c r="DQ79" s="850"/>
      <c r="DR79" s="851"/>
      <c r="DS79" s="851"/>
      <c r="DT79" s="851"/>
      <c r="DU79" s="852"/>
      <c r="DV79" s="847"/>
      <c r="DW79" s="848"/>
      <c r="DX79" s="848"/>
      <c r="DY79" s="848"/>
      <c r="DZ79" s="849"/>
      <c r="EA79" s="197"/>
    </row>
    <row r="80" spans="1:131" s="198" customFormat="1" ht="26.25" customHeight="1">
      <c r="A80" s="212">
        <v>13</v>
      </c>
      <c r="B80" s="863"/>
      <c r="C80" s="864"/>
      <c r="D80" s="864"/>
      <c r="E80" s="864"/>
      <c r="F80" s="864"/>
      <c r="G80" s="864"/>
      <c r="H80" s="864"/>
      <c r="I80" s="864"/>
      <c r="J80" s="864"/>
      <c r="K80" s="864"/>
      <c r="L80" s="864"/>
      <c r="M80" s="864"/>
      <c r="N80" s="864"/>
      <c r="O80" s="864"/>
      <c r="P80" s="865"/>
      <c r="Q80" s="866"/>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8"/>
      <c r="BA80" s="868"/>
      <c r="BB80" s="868"/>
      <c r="BC80" s="868"/>
      <c r="BD80" s="869"/>
      <c r="BE80" s="216"/>
      <c r="BF80" s="216"/>
      <c r="BG80" s="216"/>
      <c r="BH80" s="216"/>
      <c r="BI80" s="216"/>
      <c r="BJ80" s="216"/>
      <c r="BK80" s="216"/>
      <c r="BL80" s="216"/>
      <c r="BM80" s="216"/>
      <c r="BN80" s="216"/>
      <c r="BO80" s="216"/>
      <c r="BP80" s="216"/>
      <c r="BQ80" s="213">
        <v>74</v>
      </c>
      <c r="BR80" s="218"/>
      <c r="BS80" s="853"/>
      <c r="BT80" s="854"/>
      <c r="BU80" s="854"/>
      <c r="BV80" s="854"/>
      <c r="BW80" s="854"/>
      <c r="BX80" s="854"/>
      <c r="BY80" s="854"/>
      <c r="BZ80" s="854"/>
      <c r="CA80" s="854"/>
      <c r="CB80" s="854"/>
      <c r="CC80" s="854"/>
      <c r="CD80" s="854"/>
      <c r="CE80" s="854"/>
      <c r="CF80" s="854"/>
      <c r="CG80" s="855"/>
      <c r="CH80" s="850"/>
      <c r="CI80" s="851"/>
      <c r="CJ80" s="851"/>
      <c r="CK80" s="851"/>
      <c r="CL80" s="852"/>
      <c r="CM80" s="850"/>
      <c r="CN80" s="851"/>
      <c r="CO80" s="851"/>
      <c r="CP80" s="851"/>
      <c r="CQ80" s="852"/>
      <c r="CR80" s="850"/>
      <c r="CS80" s="851"/>
      <c r="CT80" s="851"/>
      <c r="CU80" s="851"/>
      <c r="CV80" s="852"/>
      <c r="CW80" s="850"/>
      <c r="CX80" s="851"/>
      <c r="CY80" s="851"/>
      <c r="CZ80" s="851"/>
      <c r="DA80" s="852"/>
      <c r="DB80" s="850"/>
      <c r="DC80" s="851"/>
      <c r="DD80" s="851"/>
      <c r="DE80" s="851"/>
      <c r="DF80" s="852"/>
      <c r="DG80" s="850"/>
      <c r="DH80" s="851"/>
      <c r="DI80" s="851"/>
      <c r="DJ80" s="851"/>
      <c r="DK80" s="852"/>
      <c r="DL80" s="850"/>
      <c r="DM80" s="851"/>
      <c r="DN80" s="851"/>
      <c r="DO80" s="851"/>
      <c r="DP80" s="852"/>
      <c r="DQ80" s="850"/>
      <c r="DR80" s="851"/>
      <c r="DS80" s="851"/>
      <c r="DT80" s="851"/>
      <c r="DU80" s="852"/>
      <c r="DV80" s="847"/>
      <c r="DW80" s="848"/>
      <c r="DX80" s="848"/>
      <c r="DY80" s="848"/>
      <c r="DZ80" s="849"/>
      <c r="EA80" s="197"/>
    </row>
    <row r="81" spans="1:131" s="198" customFormat="1" ht="26.25" customHeight="1">
      <c r="A81" s="212">
        <v>14</v>
      </c>
      <c r="B81" s="863"/>
      <c r="C81" s="864"/>
      <c r="D81" s="864"/>
      <c r="E81" s="864"/>
      <c r="F81" s="864"/>
      <c r="G81" s="864"/>
      <c r="H81" s="864"/>
      <c r="I81" s="864"/>
      <c r="J81" s="864"/>
      <c r="K81" s="864"/>
      <c r="L81" s="864"/>
      <c r="M81" s="864"/>
      <c r="N81" s="864"/>
      <c r="O81" s="864"/>
      <c r="P81" s="865"/>
      <c r="Q81" s="866"/>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8"/>
      <c r="BA81" s="868"/>
      <c r="BB81" s="868"/>
      <c r="BC81" s="868"/>
      <c r="BD81" s="869"/>
      <c r="BE81" s="216"/>
      <c r="BF81" s="216"/>
      <c r="BG81" s="216"/>
      <c r="BH81" s="216"/>
      <c r="BI81" s="216"/>
      <c r="BJ81" s="216"/>
      <c r="BK81" s="216"/>
      <c r="BL81" s="216"/>
      <c r="BM81" s="216"/>
      <c r="BN81" s="216"/>
      <c r="BO81" s="216"/>
      <c r="BP81" s="216"/>
      <c r="BQ81" s="213">
        <v>75</v>
      </c>
      <c r="BR81" s="218"/>
      <c r="BS81" s="853"/>
      <c r="BT81" s="854"/>
      <c r="BU81" s="854"/>
      <c r="BV81" s="854"/>
      <c r="BW81" s="854"/>
      <c r="BX81" s="854"/>
      <c r="BY81" s="854"/>
      <c r="BZ81" s="854"/>
      <c r="CA81" s="854"/>
      <c r="CB81" s="854"/>
      <c r="CC81" s="854"/>
      <c r="CD81" s="854"/>
      <c r="CE81" s="854"/>
      <c r="CF81" s="854"/>
      <c r="CG81" s="855"/>
      <c r="CH81" s="850"/>
      <c r="CI81" s="851"/>
      <c r="CJ81" s="851"/>
      <c r="CK81" s="851"/>
      <c r="CL81" s="852"/>
      <c r="CM81" s="850"/>
      <c r="CN81" s="851"/>
      <c r="CO81" s="851"/>
      <c r="CP81" s="851"/>
      <c r="CQ81" s="852"/>
      <c r="CR81" s="850"/>
      <c r="CS81" s="851"/>
      <c r="CT81" s="851"/>
      <c r="CU81" s="851"/>
      <c r="CV81" s="852"/>
      <c r="CW81" s="850"/>
      <c r="CX81" s="851"/>
      <c r="CY81" s="851"/>
      <c r="CZ81" s="851"/>
      <c r="DA81" s="852"/>
      <c r="DB81" s="850"/>
      <c r="DC81" s="851"/>
      <c r="DD81" s="851"/>
      <c r="DE81" s="851"/>
      <c r="DF81" s="852"/>
      <c r="DG81" s="850"/>
      <c r="DH81" s="851"/>
      <c r="DI81" s="851"/>
      <c r="DJ81" s="851"/>
      <c r="DK81" s="852"/>
      <c r="DL81" s="850"/>
      <c r="DM81" s="851"/>
      <c r="DN81" s="851"/>
      <c r="DO81" s="851"/>
      <c r="DP81" s="852"/>
      <c r="DQ81" s="850"/>
      <c r="DR81" s="851"/>
      <c r="DS81" s="851"/>
      <c r="DT81" s="851"/>
      <c r="DU81" s="852"/>
      <c r="DV81" s="847"/>
      <c r="DW81" s="848"/>
      <c r="DX81" s="848"/>
      <c r="DY81" s="848"/>
      <c r="DZ81" s="849"/>
      <c r="EA81" s="197"/>
    </row>
    <row r="82" spans="1:131" s="198" customFormat="1" ht="26.25" customHeight="1">
      <c r="A82" s="212">
        <v>15</v>
      </c>
      <c r="B82" s="863"/>
      <c r="C82" s="864"/>
      <c r="D82" s="864"/>
      <c r="E82" s="864"/>
      <c r="F82" s="864"/>
      <c r="G82" s="864"/>
      <c r="H82" s="864"/>
      <c r="I82" s="864"/>
      <c r="J82" s="864"/>
      <c r="K82" s="864"/>
      <c r="L82" s="864"/>
      <c r="M82" s="864"/>
      <c r="N82" s="864"/>
      <c r="O82" s="864"/>
      <c r="P82" s="865"/>
      <c r="Q82" s="866"/>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8"/>
      <c r="BA82" s="868"/>
      <c r="BB82" s="868"/>
      <c r="BC82" s="868"/>
      <c r="BD82" s="869"/>
      <c r="BE82" s="216"/>
      <c r="BF82" s="216"/>
      <c r="BG82" s="216"/>
      <c r="BH82" s="216"/>
      <c r="BI82" s="216"/>
      <c r="BJ82" s="216"/>
      <c r="BK82" s="216"/>
      <c r="BL82" s="216"/>
      <c r="BM82" s="216"/>
      <c r="BN82" s="216"/>
      <c r="BO82" s="216"/>
      <c r="BP82" s="216"/>
      <c r="BQ82" s="213">
        <v>76</v>
      </c>
      <c r="BR82" s="218"/>
      <c r="BS82" s="853"/>
      <c r="BT82" s="854"/>
      <c r="BU82" s="854"/>
      <c r="BV82" s="854"/>
      <c r="BW82" s="854"/>
      <c r="BX82" s="854"/>
      <c r="BY82" s="854"/>
      <c r="BZ82" s="854"/>
      <c r="CA82" s="854"/>
      <c r="CB82" s="854"/>
      <c r="CC82" s="854"/>
      <c r="CD82" s="854"/>
      <c r="CE82" s="854"/>
      <c r="CF82" s="854"/>
      <c r="CG82" s="855"/>
      <c r="CH82" s="850"/>
      <c r="CI82" s="851"/>
      <c r="CJ82" s="851"/>
      <c r="CK82" s="851"/>
      <c r="CL82" s="852"/>
      <c r="CM82" s="850"/>
      <c r="CN82" s="851"/>
      <c r="CO82" s="851"/>
      <c r="CP82" s="851"/>
      <c r="CQ82" s="852"/>
      <c r="CR82" s="850"/>
      <c r="CS82" s="851"/>
      <c r="CT82" s="851"/>
      <c r="CU82" s="851"/>
      <c r="CV82" s="852"/>
      <c r="CW82" s="850"/>
      <c r="CX82" s="851"/>
      <c r="CY82" s="851"/>
      <c r="CZ82" s="851"/>
      <c r="DA82" s="852"/>
      <c r="DB82" s="850"/>
      <c r="DC82" s="851"/>
      <c r="DD82" s="851"/>
      <c r="DE82" s="851"/>
      <c r="DF82" s="852"/>
      <c r="DG82" s="850"/>
      <c r="DH82" s="851"/>
      <c r="DI82" s="851"/>
      <c r="DJ82" s="851"/>
      <c r="DK82" s="852"/>
      <c r="DL82" s="850"/>
      <c r="DM82" s="851"/>
      <c r="DN82" s="851"/>
      <c r="DO82" s="851"/>
      <c r="DP82" s="852"/>
      <c r="DQ82" s="850"/>
      <c r="DR82" s="851"/>
      <c r="DS82" s="851"/>
      <c r="DT82" s="851"/>
      <c r="DU82" s="852"/>
      <c r="DV82" s="847"/>
      <c r="DW82" s="848"/>
      <c r="DX82" s="848"/>
      <c r="DY82" s="848"/>
      <c r="DZ82" s="849"/>
      <c r="EA82" s="197"/>
    </row>
    <row r="83" spans="1:131" s="198" customFormat="1" ht="26.25" customHeight="1">
      <c r="A83" s="212">
        <v>16</v>
      </c>
      <c r="B83" s="863"/>
      <c r="C83" s="864"/>
      <c r="D83" s="864"/>
      <c r="E83" s="864"/>
      <c r="F83" s="864"/>
      <c r="G83" s="864"/>
      <c r="H83" s="864"/>
      <c r="I83" s="864"/>
      <c r="J83" s="864"/>
      <c r="K83" s="864"/>
      <c r="L83" s="864"/>
      <c r="M83" s="864"/>
      <c r="N83" s="864"/>
      <c r="O83" s="864"/>
      <c r="P83" s="865"/>
      <c r="Q83" s="866"/>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8"/>
      <c r="BA83" s="868"/>
      <c r="BB83" s="868"/>
      <c r="BC83" s="868"/>
      <c r="BD83" s="869"/>
      <c r="BE83" s="216"/>
      <c r="BF83" s="216"/>
      <c r="BG83" s="216"/>
      <c r="BH83" s="216"/>
      <c r="BI83" s="216"/>
      <c r="BJ83" s="216"/>
      <c r="BK83" s="216"/>
      <c r="BL83" s="216"/>
      <c r="BM83" s="216"/>
      <c r="BN83" s="216"/>
      <c r="BO83" s="216"/>
      <c r="BP83" s="216"/>
      <c r="BQ83" s="213">
        <v>77</v>
      </c>
      <c r="BR83" s="218"/>
      <c r="BS83" s="853"/>
      <c r="BT83" s="854"/>
      <c r="BU83" s="854"/>
      <c r="BV83" s="854"/>
      <c r="BW83" s="854"/>
      <c r="BX83" s="854"/>
      <c r="BY83" s="854"/>
      <c r="BZ83" s="854"/>
      <c r="CA83" s="854"/>
      <c r="CB83" s="854"/>
      <c r="CC83" s="854"/>
      <c r="CD83" s="854"/>
      <c r="CE83" s="854"/>
      <c r="CF83" s="854"/>
      <c r="CG83" s="855"/>
      <c r="CH83" s="850"/>
      <c r="CI83" s="851"/>
      <c r="CJ83" s="851"/>
      <c r="CK83" s="851"/>
      <c r="CL83" s="852"/>
      <c r="CM83" s="850"/>
      <c r="CN83" s="851"/>
      <c r="CO83" s="851"/>
      <c r="CP83" s="851"/>
      <c r="CQ83" s="852"/>
      <c r="CR83" s="850"/>
      <c r="CS83" s="851"/>
      <c r="CT83" s="851"/>
      <c r="CU83" s="851"/>
      <c r="CV83" s="852"/>
      <c r="CW83" s="850"/>
      <c r="CX83" s="851"/>
      <c r="CY83" s="851"/>
      <c r="CZ83" s="851"/>
      <c r="DA83" s="852"/>
      <c r="DB83" s="850"/>
      <c r="DC83" s="851"/>
      <c r="DD83" s="851"/>
      <c r="DE83" s="851"/>
      <c r="DF83" s="852"/>
      <c r="DG83" s="850"/>
      <c r="DH83" s="851"/>
      <c r="DI83" s="851"/>
      <c r="DJ83" s="851"/>
      <c r="DK83" s="852"/>
      <c r="DL83" s="850"/>
      <c r="DM83" s="851"/>
      <c r="DN83" s="851"/>
      <c r="DO83" s="851"/>
      <c r="DP83" s="852"/>
      <c r="DQ83" s="850"/>
      <c r="DR83" s="851"/>
      <c r="DS83" s="851"/>
      <c r="DT83" s="851"/>
      <c r="DU83" s="852"/>
      <c r="DV83" s="847"/>
      <c r="DW83" s="848"/>
      <c r="DX83" s="848"/>
      <c r="DY83" s="848"/>
      <c r="DZ83" s="849"/>
      <c r="EA83" s="197"/>
    </row>
    <row r="84" spans="1:131" s="198" customFormat="1" ht="26.25" customHeight="1">
      <c r="A84" s="212">
        <v>17</v>
      </c>
      <c r="B84" s="863"/>
      <c r="C84" s="864"/>
      <c r="D84" s="864"/>
      <c r="E84" s="864"/>
      <c r="F84" s="864"/>
      <c r="G84" s="864"/>
      <c r="H84" s="864"/>
      <c r="I84" s="864"/>
      <c r="J84" s="864"/>
      <c r="K84" s="864"/>
      <c r="L84" s="864"/>
      <c r="M84" s="864"/>
      <c r="N84" s="864"/>
      <c r="O84" s="864"/>
      <c r="P84" s="865"/>
      <c r="Q84" s="866"/>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8"/>
      <c r="BA84" s="868"/>
      <c r="BB84" s="868"/>
      <c r="BC84" s="868"/>
      <c r="BD84" s="869"/>
      <c r="BE84" s="216"/>
      <c r="BF84" s="216"/>
      <c r="BG84" s="216"/>
      <c r="BH84" s="216"/>
      <c r="BI84" s="216"/>
      <c r="BJ84" s="216"/>
      <c r="BK84" s="216"/>
      <c r="BL84" s="216"/>
      <c r="BM84" s="216"/>
      <c r="BN84" s="216"/>
      <c r="BO84" s="216"/>
      <c r="BP84" s="216"/>
      <c r="BQ84" s="213">
        <v>78</v>
      </c>
      <c r="BR84" s="218"/>
      <c r="BS84" s="853"/>
      <c r="BT84" s="854"/>
      <c r="BU84" s="854"/>
      <c r="BV84" s="854"/>
      <c r="BW84" s="854"/>
      <c r="BX84" s="854"/>
      <c r="BY84" s="854"/>
      <c r="BZ84" s="854"/>
      <c r="CA84" s="854"/>
      <c r="CB84" s="854"/>
      <c r="CC84" s="854"/>
      <c r="CD84" s="854"/>
      <c r="CE84" s="854"/>
      <c r="CF84" s="854"/>
      <c r="CG84" s="855"/>
      <c r="CH84" s="850"/>
      <c r="CI84" s="851"/>
      <c r="CJ84" s="851"/>
      <c r="CK84" s="851"/>
      <c r="CL84" s="852"/>
      <c r="CM84" s="850"/>
      <c r="CN84" s="851"/>
      <c r="CO84" s="851"/>
      <c r="CP84" s="851"/>
      <c r="CQ84" s="852"/>
      <c r="CR84" s="850"/>
      <c r="CS84" s="851"/>
      <c r="CT84" s="851"/>
      <c r="CU84" s="851"/>
      <c r="CV84" s="852"/>
      <c r="CW84" s="850"/>
      <c r="CX84" s="851"/>
      <c r="CY84" s="851"/>
      <c r="CZ84" s="851"/>
      <c r="DA84" s="852"/>
      <c r="DB84" s="850"/>
      <c r="DC84" s="851"/>
      <c r="DD84" s="851"/>
      <c r="DE84" s="851"/>
      <c r="DF84" s="852"/>
      <c r="DG84" s="850"/>
      <c r="DH84" s="851"/>
      <c r="DI84" s="851"/>
      <c r="DJ84" s="851"/>
      <c r="DK84" s="852"/>
      <c r="DL84" s="850"/>
      <c r="DM84" s="851"/>
      <c r="DN84" s="851"/>
      <c r="DO84" s="851"/>
      <c r="DP84" s="852"/>
      <c r="DQ84" s="850"/>
      <c r="DR84" s="851"/>
      <c r="DS84" s="851"/>
      <c r="DT84" s="851"/>
      <c r="DU84" s="852"/>
      <c r="DV84" s="847"/>
      <c r="DW84" s="848"/>
      <c r="DX84" s="848"/>
      <c r="DY84" s="848"/>
      <c r="DZ84" s="849"/>
      <c r="EA84" s="197"/>
    </row>
    <row r="85" spans="1:131" s="198" customFormat="1" ht="26.25" customHeight="1">
      <c r="A85" s="212">
        <v>18</v>
      </c>
      <c r="B85" s="863"/>
      <c r="C85" s="864"/>
      <c r="D85" s="864"/>
      <c r="E85" s="864"/>
      <c r="F85" s="864"/>
      <c r="G85" s="864"/>
      <c r="H85" s="864"/>
      <c r="I85" s="864"/>
      <c r="J85" s="864"/>
      <c r="K85" s="864"/>
      <c r="L85" s="864"/>
      <c r="M85" s="864"/>
      <c r="N85" s="864"/>
      <c r="O85" s="864"/>
      <c r="P85" s="865"/>
      <c r="Q85" s="866"/>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8"/>
      <c r="BA85" s="868"/>
      <c r="BB85" s="868"/>
      <c r="BC85" s="868"/>
      <c r="BD85" s="869"/>
      <c r="BE85" s="216"/>
      <c r="BF85" s="216"/>
      <c r="BG85" s="216"/>
      <c r="BH85" s="216"/>
      <c r="BI85" s="216"/>
      <c r="BJ85" s="216"/>
      <c r="BK85" s="216"/>
      <c r="BL85" s="216"/>
      <c r="BM85" s="216"/>
      <c r="BN85" s="216"/>
      <c r="BO85" s="216"/>
      <c r="BP85" s="216"/>
      <c r="BQ85" s="213">
        <v>79</v>
      </c>
      <c r="BR85" s="218"/>
      <c r="BS85" s="853"/>
      <c r="BT85" s="854"/>
      <c r="BU85" s="854"/>
      <c r="BV85" s="854"/>
      <c r="BW85" s="854"/>
      <c r="BX85" s="854"/>
      <c r="BY85" s="854"/>
      <c r="BZ85" s="854"/>
      <c r="CA85" s="854"/>
      <c r="CB85" s="854"/>
      <c r="CC85" s="854"/>
      <c r="CD85" s="854"/>
      <c r="CE85" s="854"/>
      <c r="CF85" s="854"/>
      <c r="CG85" s="855"/>
      <c r="CH85" s="850"/>
      <c r="CI85" s="851"/>
      <c r="CJ85" s="851"/>
      <c r="CK85" s="851"/>
      <c r="CL85" s="852"/>
      <c r="CM85" s="850"/>
      <c r="CN85" s="851"/>
      <c r="CO85" s="851"/>
      <c r="CP85" s="851"/>
      <c r="CQ85" s="852"/>
      <c r="CR85" s="850"/>
      <c r="CS85" s="851"/>
      <c r="CT85" s="851"/>
      <c r="CU85" s="851"/>
      <c r="CV85" s="852"/>
      <c r="CW85" s="850"/>
      <c r="CX85" s="851"/>
      <c r="CY85" s="851"/>
      <c r="CZ85" s="851"/>
      <c r="DA85" s="852"/>
      <c r="DB85" s="850"/>
      <c r="DC85" s="851"/>
      <c r="DD85" s="851"/>
      <c r="DE85" s="851"/>
      <c r="DF85" s="852"/>
      <c r="DG85" s="850"/>
      <c r="DH85" s="851"/>
      <c r="DI85" s="851"/>
      <c r="DJ85" s="851"/>
      <c r="DK85" s="852"/>
      <c r="DL85" s="850"/>
      <c r="DM85" s="851"/>
      <c r="DN85" s="851"/>
      <c r="DO85" s="851"/>
      <c r="DP85" s="852"/>
      <c r="DQ85" s="850"/>
      <c r="DR85" s="851"/>
      <c r="DS85" s="851"/>
      <c r="DT85" s="851"/>
      <c r="DU85" s="852"/>
      <c r="DV85" s="847"/>
      <c r="DW85" s="848"/>
      <c r="DX85" s="848"/>
      <c r="DY85" s="848"/>
      <c r="DZ85" s="849"/>
      <c r="EA85" s="197"/>
    </row>
    <row r="86" spans="1:131" s="198" customFormat="1" ht="26.25" customHeight="1">
      <c r="A86" s="212">
        <v>19</v>
      </c>
      <c r="B86" s="863"/>
      <c r="C86" s="864"/>
      <c r="D86" s="864"/>
      <c r="E86" s="864"/>
      <c r="F86" s="864"/>
      <c r="G86" s="864"/>
      <c r="H86" s="864"/>
      <c r="I86" s="864"/>
      <c r="J86" s="864"/>
      <c r="K86" s="864"/>
      <c r="L86" s="864"/>
      <c r="M86" s="864"/>
      <c r="N86" s="864"/>
      <c r="O86" s="864"/>
      <c r="P86" s="865"/>
      <c r="Q86" s="866"/>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8"/>
      <c r="BA86" s="868"/>
      <c r="BB86" s="868"/>
      <c r="BC86" s="868"/>
      <c r="BD86" s="869"/>
      <c r="BE86" s="216"/>
      <c r="BF86" s="216"/>
      <c r="BG86" s="216"/>
      <c r="BH86" s="216"/>
      <c r="BI86" s="216"/>
      <c r="BJ86" s="216"/>
      <c r="BK86" s="216"/>
      <c r="BL86" s="216"/>
      <c r="BM86" s="216"/>
      <c r="BN86" s="216"/>
      <c r="BO86" s="216"/>
      <c r="BP86" s="216"/>
      <c r="BQ86" s="213">
        <v>80</v>
      </c>
      <c r="BR86" s="218"/>
      <c r="BS86" s="853"/>
      <c r="BT86" s="854"/>
      <c r="BU86" s="854"/>
      <c r="BV86" s="854"/>
      <c r="BW86" s="854"/>
      <c r="BX86" s="854"/>
      <c r="BY86" s="854"/>
      <c r="BZ86" s="854"/>
      <c r="CA86" s="854"/>
      <c r="CB86" s="854"/>
      <c r="CC86" s="854"/>
      <c r="CD86" s="854"/>
      <c r="CE86" s="854"/>
      <c r="CF86" s="854"/>
      <c r="CG86" s="855"/>
      <c r="CH86" s="850"/>
      <c r="CI86" s="851"/>
      <c r="CJ86" s="851"/>
      <c r="CK86" s="851"/>
      <c r="CL86" s="852"/>
      <c r="CM86" s="850"/>
      <c r="CN86" s="851"/>
      <c r="CO86" s="851"/>
      <c r="CP86" s="851"/>
      <c r="CQ86" s="852"/>
      <c r="CR86" s="850"/>
      <c r="CS86" s="851"/>
      <c r="CT86" s="851"/>
      <c r="CU86" s="851"/>
      <c r="CV86" s="852"/>
      <c r="CW86" s="850"/>
      <c r="CX86" s="851"/>
      <c r="CY86" s="851"/>
      <c r="CZ86" s="851"/>
      <c r="DA86" s="852"/>
      <c r="DB86" s="850"/>
      <c r="DC86" s="851"/>
      <c r="DD86" s="851"/>
      <c r="DE86" s="851"/>
      <c r="DF86" s="852"/>
      <c r="DG86" s="850"/>
      <c r="DH86" s="851"/>
      <c r="DI86" s="851"/>
      <c r="DJ86" s="851"/>
      <c r="DK86" s="852"/>
      <c r="DL86" s="850"/>
      <c r="DM86" s="851"/>
      <c r="DN86" s="851"/>
      <c r="DO86" s="851"/>
      <c r="DP86" s="852"/>
      <c r="DQ86" s="850"/>
      <c r="DR86" s="851"/>
      <c r="DS86" s="851"/>
      <c r="DT86" s="851"/>
      <c r="DU86" s="852"/>
      <c r="DV86" s="847"/>
      <c r="DW86" s="848"/>
      <c r="DX86" s="848"/>
      <c r="DY86" s="848"/>
      <c r="DZ86" s="849"/>
      <c r="EA86" s="197"/>
    </row>
    <row r="87" spans="1:131" s="198" customFormat="1" ht="26.25" customHeight="1">
      <c r="A87" s="220">
        <v>20</v>
      </c>
      <c r="B87" s="871"/>
      <c r="C87" s="872"/>
      <c r="D87" s="872"/>
      <c r="E87" s="872"/>
      <c r="F87" s="872"/>
      <c r="G87" s="872"/>
      <c r="H87" s="872"/>
      <c r="I87" s="872"/>
      <c r="J87" s="872"/>
      <c r="K87" s="872"/>
      <c r="L87" s="872"/>
      <c r="M87" s="872"/>
      <c r="N87" s="872"/>
      <c r="O87" s="872"/>
      <c r="P87" s="873"/>
      <c r="Q87" s="874"/>
      <c r="R87" s="875"/>
      <c r="S87" s="875"/>
      <c r="T87" s="875"/>
      <c r="U87" s="875"/>
      <c r="V87" s="875"/>
      <c r="W87" s="875"/>
      <c r="X87" s="875"/>
      <c r="Y87" s="875"/>
      <c r="Z87" s="875"/>
      <c r="AA87" s="875"/>
      <c r="AB87" s="875"/>
      <c r="AC87" s="875"/>
      <c r="AD87" s="875"/>
      <c r="AE87" s="875"/>
      <c r="AF87" s="875"/>
      <c r="AG87" s="875"/>
      <c r="AH87" s="875"/>
      <c r="AI87" s="875"/>
      <c r="AJ87" s="875"/>
      <c r="AK87" s="875"/>
      <c r="AL87" s="875"/>
      <c r="AM87" s="875"/>
      <c r="AN87" s="875"/>
      <c r="AO87" s="875"/>
      <c r="AP87" s="875"/>
      <c r="AQ87" s="875"/>
      <c r="AR87" s="875"/>
      <c r="AS87" s="875"/>
      <c r="AT87" s="875"/>
      <c r="AU87" s="875"/>
      <c r="AV87" s="875"/>
      <c r="AW87" s="875"/>
      <c r="AX87" s="875"/>
      <c r="AY87" s="875"/>
      <c r="AZ87" s="876"/>
      <c r="BA87" s="876"/>
      <c r="BB87" s="876"/>
      <c r="BC87" s="876"/>
      <c r="BD87" s="877"/>
      <c r="BE87" s="216"/>
      <c r="BF87" s="216"/>
      <c r="BG87" s="216"/>
      <c r="BH87" s="216"/>
      <c r="BI87" s="216"/>
      <c r="BJ87" s="216"/>
      <c r="BK87" s="216"/>
      <c r="BL87" s="216"/>
      <c r="BM87" s="216"/>
      <c r="BN87" s="216"/>
      <c r="BO87" s="216"/>
      <c r="BP87" s="216"/>
      <c r="BQ87" s="213">
        <v>81</v>
      </c>
      <c r="BR87" s="218"/>
      <c r="BS87" s="853"/>
      <c r="BT87" s="854"/>
      <c r="BU87" s="854"/>
      <c r="BV87" s="854"/>
      <c r="BW87" s="854"/>
      <c r="BX87" s="854"/>
      <c r="BY87" s="854"/>
      <c r="BZ87" s="854"/>
      <c r="CA87" s="854"/>
      <c r="CB87" s="854"/>
      <c r="CC87" s="854"/>
      <c r="CD87" s="854"/>
      <c r="CE87" s="854"/>
      <c r="CF87" s="854"/>
      <c r="CG87" s="855"/>
      <c r="CH87" s="850"/>
      <c r="CI87" s="851"/>
      <c r="CJ87" s="851"/>
      <c r="CK87" s="851"/>
      <c r="CL87" s="852"/>
      <c r="CM87" s="850"/>
      <c r="CN87" s="851"/>
      <c r="CO87" s="851"/>
      <c r="CP87" s="851"/>
      <c r="CQ87" s="852"/>
      <c r="CR87" s="850"/>
      <c r="CS87" s="851"/>
      <c r="CT87" s="851"/>
      <c r="CU87" s="851"/>
      <c r="CV87" s="852"/>
      <c r="CW87" s="850"/>
      <c r="CX87" s="851"/>
      <c r="CY87" s="851"/>
      <c r="CZ87" s="851"/>
      <c r="DA87" s="852"/>
      <c r="DB87" s="850"/>
      <c r="DC87" s="851"/>
      <c r="DD87" s="851"/>
      <c r="DE87" s="851"/>
      <c r="DF87" s="852"/>
      <c r="DG87" s="850"/>
      <c r="DH87" s="851"/>
      <c r="DI87" s="851"/>
      <c r="DJ87" s="851"/>
      <c r="DK87" s="852"/>
      <c r="DL87" s="850"/>
      <c r="DM87" s="851"/>
      <c r="DN87" s="851"/>
      <c r="DO87" s="851"/>
      <c r="DP87" s="852"/>
      <c r="DQ87" s="850"/>
      <c r="DR87" s="851"/>
      <c r="DS87" s="851"/>
      <c r="DT87" s="851"/>
      <c r="DU87" s="852"/>
      <c r="DV87" s="847"/>
      <c r="DW87" s="848"/>
      <c r="DX87" s="848"/>
      <c r="DY87" s="848"/>
      <c r="DZ87" s="849"/>
      <c r="EA87" s="197"/>
    </row>
    <row r="88" spans="1:131" s="198" customFormat="1" ht="26.25" customHeight="1" thickBot="1">
      <c r="A88" s="215" t="s">
        <v>360</v>
      </c>
      <c r="B88" s="778" t="s">
        <v>384</v>
      </c>
      <c r="C88" s="779"/>
      <c r="D88" s="779"/>
      <c r="E88" s="779"/>
      <c r="F88" s="779"/>
      <c r="G88" s="779"/>
      <c r="H88" s="779"/>
      <c r="I88" s="779"/>
      <c r="J88" s="779"/>
      <c r="K88" s="779"/>
      <c r="L88" s="779"/>
      <c r="M88" s="779"/>
      <c r="N88" s="779"/>
      <c r="O88" s="779"/>
      <c r="P88" s="780"/>
      <c r="Q88" s="828"/>
      <c r="R88" s="829"/>
      <c r="S88" s="829"/>
      <c r="T88" s="829"/>
      <c r="U88" s="829"/>
      <c r="V88" s="829"/>
      <c r="W88" s="829"/>
      <c r="X88" s="829"/>
      <c r="Y88" s="829"/>
      <c r="Z88" s="829"/>
      <c r="AA88" s="829"/>
      <c r="AB88" s="829"/>
      <c r="AC88" s="829"/>
      <c r="AD88" s="829"/>
      <c r="AE88" s="829"/>
      <c r="AF88" s="832">
        <f>AF68+AF69+AF70+AF71+AF74+AF77</f>
        <v>10655</v>
      </c>
      <c r="AG88" s="832"/>
      <c r="AH88" s="832"/>
      <c r="AI88" s="832"/>
      <c r="AJ88" s="832"/>
      <c r="AK88" s="829"/>
      <c r="AL88" s="829"/>
      <c r="AM88" s="829"/>
      <c r="AN88" s="829"/>
      <c r="AO88" s="829"/>
      <c r="AP88" s="832">
        <f>AP74+AP77</f>
        <v>11402</v>
      </c>
      <c r="AQ88" s="832"/>
      <c r="AR88" s="832"/>
      <c r="AS88" s="832"/>
      <c r="AT88" s="832"/>
      <c r="AU88" s="832">
        <f>AU74+AU77</f>
        <v>5418</v>
      </c>
      <c r="AV88" s="832"/>
      <c r="AW88" s="832"/>
      <c r="AX88" s="832"/>
      <c r="AY88" s="832"/>
      <c r="AZ88" s="837"/>
      <c r="BA88" s="837"/>
      <c r="BB88" s="837"/>
      <c r="BC88" s="837"/>
      <c r="BD88" s="838"/>
      <c r="BE88" s="216"/>
      <c r="BF88" s="216"/>
      <c r="BG88" s="216"/>
      <c r="BH88" s="216"/>
      <c r="BI88" s="216"/>
      <c r="BJ88" s="216"/>
      <c r="BK88" s="216"/>
      <c r="BL88" s="216"/>
      <c r="BM88" s="216"/>
      <c r="BN88" s="216"/>
      <c r="BO88" s="216"/>
      <c r="BP88" s="216"/>
      <c r="BQ88" s="213">
        <v>82</v>
      </c>
      <c r="BR88" s="218"/>
      <c r="BS88" s="853"/>
      <c r="BT88" s="854"/>
      <c r="BU88" s="854"/>
      <c r="BV88" s="854"/>
      <c r="BW88" s="854"/>
      <c r="BX88" s="854"/>
      <c r="BY88" s="854"/>
      <c r="BZ88" s="854"/>
      <c r="CA88" s="854"/>
      <c r="CB88" s="854"/>
      <c r="CC88" s="854"/>
      <c r="CD88" s="854"/>
      <c r="CE88" s="854"/>
      <c r="CF88" s="854"/>
      <c r="CG88" s="855"/>
      <c r="CH88" s="850"/>
      <c r="CI88" s="851"/>
      <c r="CJ88" s="851"/>
      <c r="CK88" s="851"/>
      <c r="CL88" s="852"/>
      <c r="CM88" s="850"/>
      <c r="CN88" s="851"/>
      <c r="CO88" s="851"/>
      <c r="CP88" s="851"/>
      <c r="CQ88" s="852"/>
      <c r="CR88" s="850"/>
      <c r="CS88" s="851"/>
      <c r="CT88" s="851"/>
      <c r="CU88" s="851"/>
      <c r="CV88" s="852"/>
      <c r="CW88" s="850"/>
      <c r="CX88" s="851"/>
      <c r="CY88" s="851"/>
      <c r="CZ88" s="851"/>
      <c r="DA88" s="852"/>
      <c r="DB88" s="850"/>
      <c r="DC88" s="851"/>
      <c r="DD88" s="851"/>
      <c r="DE88" s="851"/>
      <c r="DF88" s="852"/>
      <c r="DG88" s="850"/>
      <c r="DH88" s="851"/>
      <c r="DI88" s="851"/>
      <c r="DJ88" s="851"/>
      <c r="DK88" s="852"/>
      <c r="DL88" s="850"/>
      <c r="DM88" s="851"/>
      <c r="DN88" s="851"/>
      <c r="DO88" s="851"/>
      <c r="DP88" s="852"/>
      <c r="DQ88" s="850"/>
      <c r="DR88" s="851"/>
      <c r="DS88" s="851"/>
      <c r="DT88" s="851"/>
      <c r="DU88" s="852"/>
      <c r="DV88" s="847"/>
      <c r="DW88" s="848"/>
      <c r="DX88" s="848"/>
      <c r="DY88" s="848"/>
      <c r="DZ88" s="84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3"/>
      <c r="BT89" s="854"/>
      <c r="BU89" s="854"/>
      <c r="BV89" s="854"/>
      <c r="BW89" s="854"/>
      <c r="BX89" s="854"/>
      <c r="BY89" s="854"/>
      <c r="BZ89" s="854"/>
      <c r="CA89" s="854"/>
      <c r="CB89" s="854"/>
      <c r="CC89" s="854"/>
      <c r="CD89" s="854"/>
      <c r="CE89" s="854"/>
      <c r="CF89" s="854"/>
      <c r="CG89" s="855"/>
      <c r="CH89" s="850"/>
      <c r="CI89" s="851"/>
      <c r="CJ89" s="851"/>
      <c r="CK89" s="851"/>
      <c r="CL89" s="852"/>
      <c r="CM89" s="850"/>
      <c r="CN89" s="851"/>
      <c r="CO89" s="851"/>
      <c r="CP89" s="851"/>
      <c r="CQ89" s="852"/>
      <c r="CR89" s="850"/>
      <c r="CS89" s="851"/>
      <c r="CT89" s="851"/>
      <c r="CU89" s="851"/>
      <c r="CV89" s="852"/>
      <c r="CW89" s="850"/>
      <c r="CX89" s="851"/>
      <c r="CY89" s="851"/>
      <c r="CZ89" s="851"/>
      <c r="DA89" s="852"/>
      <c r="DB89" s="850"/>
      <c r="DC89" s="851"/>
      <c r="DD89" s="851"/>
      <c r="DE89" s="851"/>
      <c r="DF89" s="852"/>
      <c r="DG89" s="850"/>
      <c r="DH89" s="851"/>
      <c r="DI89" s="851"/>
      <c r="DJ89" s="851"/>
      <c r="DK89" s="852"/>
      <c r="DL89" s="850"/>
      <c r="DM89" s="851"/>
      <c r="DN89" s="851"/>
      <c r="DO89" s="851"/>
      <c r="DP89" s="852"/>
      <c r="DQ89" s="850"/>
      <c r="DR89" s="851"/>
      <c r="DS89" s="851"/>
      <c r="DT89" s="851"/>
      <c r="DU89" s="852"/>
      <c r="DV89" s="847"/>
      <c r="DW89" s="848"/>
      <c r="DX89" s="848"/>
      <c r="DY89" s="848"/>
      <c r="DZ89" s="84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3"/>
      <c r="BT90" s="854"/>
      <c r="BU90" s="854"/>
      <c r="BV90" s="854"/>
      <c r="BW90" s="854"/>
      <c r="BX90" s="854"/>
      <c r="BY90" s="854"/>
      <c r="BZ90" s="854"/>
      <c r="CA90" s="854"/>
      <c r="CB90" s="854"/>
      <c r="CC90" s="854"/>
      <c r="CD90" s="854"/>
      <c r="CE90" s="854"/>
      <c r="CF90" s="854"/>
      <c r="CG90" s="855"/>
      <c r="CH90" s="850"/>
      <c r="CI90" s="851"/>
      <c r="CJ90" s="851"/>
      <c r="CK90" s="851"/>
      <c r="CL90" s="852"/>
      <c r="CM90" s="850"/>
      <c r="CN90" s="851"/>
      <c r="CO90" s="851"/>
      <c r="CP90" s="851"/>
      <c r="CQ90" s="852"/>
      <c r="CR90" s="850"/>
      <c r="CS90" s="851"/>
      <c r="CT90" s="851"/>
      <c r="CU90" s="851"/>
      <c r="CV90" s="852"/>
      <c r="CW90" s="850"/>
      <c r="CX90" s="851"/>
      <c r="CY90" s="851"/>
      <c r="CZ90" s="851"/>
      <c r="DA90" s="852"/>
      <c r="DB90" s="850"/>
      <c r="DC90" s="851"/>
      <c r="DD90" s="851"/>
      <c r="DE90" s="851"/>
      <c r="DF90" s="852"/>
      <c r="DG90" s="850"/>
      <c r="DH90" s="851"/>
      <c r="DI90" s="851"/>
      <c r="DJ90" s="851"/>
      <c r="DK90" s="852"/>
      <c r="DL90" s="850"/>
      <c r="DM90" s="851"/>
      <c r="DN90" s="851"/>
      <c r="DO90" s="851"/>
      <c r="DP90" s="852"/>
      <c r="DQ90" s="850"/>
      <c r="DR90" s="851"/>
      <c r="DS90" s="851"/>
      <c r="DT90" s="851"/>
      <c r="DU90" s="852"/>
      <c r="DV90" s="847"/>
      <c r="DW90" s="848"/>
      <c r="DX90" s="848"/>
      <c r="DY90" s="848"/>
      <c r="DZ90" s="84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3"/>
      <c r="BT91" s="854"/>
      <c r="BU91" s="854"/>
      <c r="BV91" s="854"/>
      <c r="BW91" s="854"/>
      <c r="BX91" s="854"/>
      <c r="BY91" s="854"/>
      <c r="BZ91" s="854"/>
      <c r="CA91" s="854"/>
      <c r="CB91" s="854"/>
      <c r="CC91" s="854"/>
      <c r="CD91" s="854"/>
      <c r="CE91" s="854"/>
      <c r="CF91" s="854"/>
      <c r="CG91" s="855"/>
      <c r="CH91" s="850"/>
      <c r="CI91" s="851"/>
      <c r="CJ91" s="851"/>
      <c r="CK91" s="851"/>
      <c r="CL91" s="852"/>
      <c r="CM91" s="850"/>
      <c r="CN91" s="851"/>
      <c r="CO91" s="851"/>
      <c r="CP91" s="851"/>
      <c r="CQ91" s="852"/>
      <c r="CR91" s="850"/>
      <c r="CS91" s="851"/>
      <c r="CT91" s="851"/>
      <c r="CU91" s="851"/>
      <c r="CV91" s="852"/>
      <c r="CW91" s="850"/>
      <c r="CX91" s="851"/>
      <c r="CY91" s="851"/>
      <c r="CZ91" s="851"/>
      <c r="DA91" s="852"/>
      <c r="DB91" s="850"/>
      <c r="DC91" s="851"/>
      <c r="DD91" s="851"/>
      <c r="DE91" s="851"/>
      <c r="DF91" s="852"/>
      <c r="DG91" s="850"/>
      <c r="DH91" s="851"/>
      <c r="DI91" s="851"/>
      <c r="DJ91" s="851"/>
      <c r="DK91" s="852"/>
      <c r="DL91" s="850"/>
      <c r="DM91" s="851"/>
      <c r="DN91" s="851"/>
      <c r="DO91" s="851"/>
      <c r="DP91" s="852"/>
      <c r="DQ91" s="850"/>
      <c r="DR91" s="851"/>
      <c r="DS91" s="851"/>
      <c r="DT91" s="851"/>
      <c r="DU91" s="852"/>
      <c r="DV91" s="847"/>
      <c r="DW91" s="848"/>
      <c r="DX91" s="848"/>
      <c r="DY91" s="848"/>
      <c r="DZ91" s="84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3"/>
      <c r="BT92" s="854"/>
      <c r="BU92" s="854"/>
      <c r="BV92" s="854"/>
      <c r="BW92" s="854"/>
      <c r="BX92" s="854"/>
      <c r="BY92" s="854"/>
      <c r="BZ92" s="854"/>
      <c r="CA92" s="854"/>
      <c r="CB92" s="854"/>
      <c r="CC92" s="854"/>
      <c r="CD92" s="854"/>
      <c r="CE92" s="854"/>
      <c r="CF92" s="854"/>
      <c r="CG92" s="855"/>
      <c r="CH92" s="850"/>
      <c r="CI92" s="851"/>
      <c r="CJ92" s="851"/>
      <c r="CK92" s="851"/>
      <c r="CL92" s="852"/>
      <c r="CM92" s="850"/>
      <c r="CN92" s="851"/>
      <c r="CO92" s="851"/>
      <c r="CP92" s="851"/>
      <c r="CQ92" s="852"/>
      <c r="CR92" s="850"/>
      <c r="CS92" s="851"/>
      <c r="CT92" s="851"/>
      <c r="CU92" s="851"/>
      <c r="CV92" s="852"/>
      <c r="CW92" s="850"/>
      <c r="CX92" s="851"/>
      <c r="CY92" s="851"/>
      <c r="CZ92" s="851"/>
      <c r="DA92" s="852"/>
      <c r="DB92" s="850"/>
      <c r="DC92" s="851"/>
      <c r="DD92" s="851"/>
      <c r="DE92" s="851"/>
      <c r="DF92" s="852"/>
      <c r="DG92" s="850"/>
      <c r="DH92" s="851"/>
      <c r="DI92" s="851"/>
      <c r="DJ92" s="851"/>
      <c r="DK92" s="852"/>
      <c r="DL92" s="850"/>
      <c r="DM92" s="851"/>
      <c r="DN92" s="851"/>
      <c r="DO92" s="851"/>
      <c r="DP92" s="852"/>
      <c r="DQ92" s="850"/>
      <c r="DR92" s="851"/>
      <c r="DS92" s="851"/>
      <c r="DT92" s="851"/>
      <c r="DU92" s="852"/>
      <c r="DV92" s="847"/>
      <c r="DW92" s="848"/>
      <c r="DX92" s="848"/>
      <c r="DY92" s="848"/>
      <c r="DZ92" s="84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3"/>
      <c r="BT93" s="854"/>
      <c r="BU93" s="854"/>
      <c r="BV93" s="854"/>
      <c r="BW93" s="854"/>
      <c r="BX93" s="854"/>
      <c r="BY93" s="854"/>
      <c r="BZ93" s="854"/>
      <c r="CA93" s="854"/>
      <c r="CB93" s="854"/>
      <c r="CC93" s="854"/>
      <c r="CD93" s="854"/>
      <c r="CE93" s="854"/>
      <c r="CF93" s="854"/>
      <c r="CG93" s="855"/>
      <c r="CH93" s="850"/>
      <c r="CI93" s="851"/>
      <c r="CJ93" s="851"/>
      <c r="CK93" s="851"/>
      <c r="CL93" s="852"/>
      <c r="CM93" s="850"/>
      <c r="CN93" s="851"/>
      <c r="CO93" s="851"/>
      <c r="CP93" s="851"/>
      <c r="CQ93" s="852"/>
      <c r="CR93" s="850"/>
      <c r="CS93" s="851"/>
      <c r="CT93" s="851"/>
      <c r="CU93" s="851"/>
      <c r="CV93" s="852"/>
      <c r="CW93" s="850"/>
      <c r="CX93" s="851"/>
      <c r="CY93" s="851"/>
      <c r="CZ93" s="851"/>
      <c r="DA93" s="852"/>
      <c r="DB93" s="850"/>
      <c r="DC93" s="851"/>
      <c r="DD93" s="851"/>
      <c r="DE93" s="851"/>
      <c r="DF93" s="852"/>
      <c r="DG93" s="850"/>
      <c r="DH93" s="851"/>
      <c r="DI93" s="851"/>
      <c r="DJ93" s="851"/>
      <c r="DK93" s="852"/>
      <c r="DL93" s="850"/>
      <c r="DM93" s="851"/>
      <c r="DN93" s="851"/>
      <c r="DO93" s="851"/>
      <c r="DP93" s="852"/>
      <c r="DQ93" s="850"/>
      <c r="DR93" s="851"/>
      <c r="DS93" s="851"/>
      <c r="DT93" s="851"/>
      <c r="DU93" s="852"/>
      <c r="DV93" s="847"/>
      <c r="DW93" s="848"/>
      <c r="DX93" s="848"/>
      <c r="DY93" s="848"/>
      <c r="DZ93" s="84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3"/>
      <c r="BT94" s="854"/>
      <c r="BU94" s="854"/>
      <c r="BV94" s="854"/>
      <c r="BW94" s="854"/>
      <c r="BX94" s="854"/>
      <c r="BY94" s="854"/>
      <c r="BZ94" s="854"/>
      <c r="CA94" s="854"/>
      <c r="CB94" s="854"/>
      <c r="CC94" s="854"/>
      <c r="CD94" s="854"/>
      <c r="CE94" s="854"/>
      <c r="CF94" s="854"/>
      <c r="CG94" s="855"/>
      <c r="CH94" s="850"/>
      <c r="CI94" s="851"/>
      <c r="CJ94" s="851"/>
      <c r="CK94" s="851"/>
      <c r="CL94" s="852"/>
      <c r="CM94" s="850"/>
      <c r="CN94" s="851"/>
      <c r="CO94" s="851"/>
      <c r="CP94" s="851"/>
      <c r="CQ94" s="852"/>
      <c r="CR94" s="850"/>
      <c r="CS94" s="851"/>
      <c r="CT94" s="851"/>
      <c r="CU94" s="851"/>
      <c r="CV94" s="852"/>
      <c r="CW94" s="850"/>
      <c r="CX94" s="851"/>
      <c r="CY94" s="851"/>
      <c r="CZ94" s="851"/>
      <c r="DA94" s="852"/>
      <c r="DB94" s="850"/>
      <c r="DC94" s="851"/>
      <c r="DD94" s="851"/>
      <c r="DE94" s="851"/>
      <c r="DF94" s="852"/>
      <c r="DG94" s="850"/>
      <c r="DH94" s="851"/>
      <c r="DI94" s="851"/>
      <c r="DJ94" s="851"/>
      <c r="DK94" s="852"/>
      <c r="DL94" s="850"/>
      <c r="DM94" s="851"/>
      <c r="DN94" s="851"/>
      <c r="DO94" s="851"/>
      <c r="DP94" s="852"/>
      <c r="DQ94" s="850"/>
      <c r="DR94" s="851"/>
      <c r="DS94" s="851"/>
      <c r="DT94" s="851"/>
      <c r="DU94" s="852"/>
      <c r="DV94" s="847"/>
      <c r="DW94" s="848"/>
      <c r="DX94" s="848"/>
      <c r="DY94" s="848"/>
      <c r="DZ94" s="84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3"/>
      <c r="BT95" s="854"/>
      <c r="BU95" s="854"/>
      <c r="BV95" s="854"/>
      <c r="BW95" s="854"/>
      <c r="BX95" s="854"/>
      <c r="BY95" s="854"/>
      <c r="BZ95" s="854"/>
      <c r="CA95" s="854"/>
      <c r="CB95" s="854"/>
      <c r="CC95" s="854"/>
      <c r="CD95" s="854"/>
      <c r="CE95" s="854"/>
      <c r="CF95" s="854"/>
      <c r="CG95" s="855"/>
      <c r="CH95" s="850"/>
      <c r="CI95" s="851"/>
      <c r="CJ95" s="851"/>
      <c r="CK95" s="851"/>
      <c r="CL95" s="852"/>
      <c r="CM95" s="850"/>
      <c r="CN95" s="851"/>
      <c r="CO95" s="851"/>
      <c r="CP95" s="851"/>
      <c r="CQ95" s="852"/>
      <c r="CR95" s="850"/>
      <c r="CS95" s="851"/>
      <c r="CT95" s="851"/>
      <c r="CU95" s="851"/>
      <c r="CV95" s="852"/>
      <c r="CW95" s="850"/>
      <c r="CX95" s="851"/>
      <c r="CY95" s="851"/>
      <c r="CZ95" s="851"/>
      <c r="DA95" s="852"/>
      <c r="DB95" s="850"/>
      <c r="DC95" s="851"/>
      <c r="DD95" s="851"/>
      <c r="DE95" s="851"/>
      <c r="DF95" s="852"/>
      <c r="DG95" s="850"/>
      <c r="DH95" s="851"/>
      <c r="DI95" s="851"/>
      <c r="DJ95" s="851"/>
      <c r="DK95" s="852"/>
      <c r="DL95" s="850"/>
      <c r="DM95" s="851"/>
      <c r="DN95" s="851"/>
      <c r="DO95" s="851"/>
      <c r="DP95" s="852"/>
      <c r="DQ95" s="850"/>
      <c r="DR95" s="851"/>
      <c r="DS95" s="851"/>
      <c r="DT95" s="851"/>
      <c r="DU95" s="852"/>
      <c r="DV95" s="847"/>
      <c r="DW95" s="848"/>
      <c r="DX95" s="848"/>
      <c r="DY95" s="848"/>
      <c r="DZ95" s="84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3"/>
      <c r="BT96" s="854"/>
      <c r="BU96" s="854"/>
      <c r="BV96" s="854"/>
      <c r="BW96" s="854"/>
      <c r="BX96" s="854"/>
      <c r="BY96" s="854"/>
      <c r="BZ96" s="854"/>
      <c r="CA96" s="854"/>
      <c r="CB96" s="854"/>
      <c r="CC96" s="854"/>
      <c r="CD96" s="854"/>
      <c r="CE96" s="854"/>
      <c r="CF96" s="854"/>
      <c r="CG96" s="855"/>
      <c r="CH96" s="850"/>
      <c r="CI96" s="851"/>
      <c r="CJ96" s="851"/>
      <c r="CK96" s="851"/>
      <c r="CL96" s="852"/>
      <c r="CM96" s="850"/>
      <c r="CN96" s="851"/>
      <c r="CO96" s="851"/>
      <c r="CP96" s="851"/>
      <c r="CQ96" s="852"/>
      <c r="CR96" s="850"/>
      <c r="CS96" s="851"/>
      <c r="CT96" s="851"/>
      <c r="CU96" s="851"/>
      <c r="CV96" s="852"/>
      <c r="CW96" s="850"/>
      <c r="CX96" s="851"/>
      <c r="CY96" s="851"/>
      <c r="CZ96" s="851"/>
      <c r="DA96" s="852"/>
      <c r="DB96" s="850"/>
      <c r="DC96" s="851"/>
      <c r="DD96" s="851"/>
      <c r="DE96" s="851"/>
      <c r="DF96" s="852"/>
      <c r="DG96" s="850"/>
      <c r="DH96" s="851"/>
      <c r="DI96" s="851"/>
      <c r="DJ96" s="851"/>
      <c r="DK96" s="852"/>
      <c r="DL96" s="850"/>
      <c r="DM96" s="851"/>
      <c r="DN96" s="851"/>
      <c r="DO96" s="851"/>
      <c r="DP96" s="852"/>
      <c r="DQ96" s="850"/>
      <c r="DR96" s="851"/>
      <c r="DS96" s="851"/>
      <c r="DT96" s="851"/>
      <c r="DU96" s="852"/>
      <c r="DV96" s="847"/>
      <c r="DW96" s="848"/>
      <c r="DX96" s="848"/>
      <c r="DY96" s="848"/>
      <c r="DZ96" s="84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3"/>
      <c r="BT97" s="854"/>
      <c r="BU97" s="854"/>
      <c r="BV97" s="854"/>
      <c r="BW97" s="854"/>
      <c r="BX97" s="854"/>
      <c r="BY97" s="854"/>
      <c r="BZ97" s="854"/>
      <c r="CA97" s="854"/>
      <c r="CB97" s="854"/>
      <c r="CC97" s="854"/>
      <c r="CD97" s="854"/>
      <c r="CE97" s="854"/>
      <c r="CF97" s="854"/>
      <c r="CG97" s="855"/>
      <c r="CH97" s="850"/>
      <c r="CI97" s="851"/>
      <c r="CJ97" s="851"/>
      <c r="CK97" s="851"/>
      <c r="CL97" s="852"/>
      <c r="CM97" s="850"/>
      <c r="CN97" s="851"/>
      <c r="CO97" s="851"/>
      <c r="CP97" s="851"/>
      <c r="CQ97" s="852"/>
      <c r="CR97" s="850"/>
      <c r="CS97" s="851"/>
      <c r="CT97" s="851"/>
      <c r="CU97" s="851"/>
      <c r="CV97" s="852"/>
      <c r="CW97" s="850"/>
      <c r="CX97" s="851"/>
      <c r="CY97" s="851"/>
      <c r="CZ97" s="851"/>
      <c r="DA97" s="852"/>
      <c r="DB97" s="850"/>
      <c r="DC97" s="851"/>
      <c r="DD97" s="851"/>
      <c r="DE97" s="851"/>
      <c r="DF97" s="852"/>
      <c r="DG97" s="850"/>
      <c r="DH97" s="851"/>
      <c r="DI97" s="851"/>
      <c r="DJ97" s="851"/>
      <c r="DK97" s="852"/>
      <c r="DL97" s="850"/>
      <c r="DM97" s="851"/>
      <c r="DN97" s="851"/>
      <c r="DO97" s="851"/>
      <c r="DP97" s="852"/>
      <c r="DQ97" s="850"/>
      <c r="DR97" s="851"/>
      <c r="DS97" s="851"/>
      <c r="DT97" s="851"/>
      <c r="DU97" s="852"/>
      <c r="DV97" s="847"/>
      <c r="DW97" s="848"/>
      <c r="DX97" s="848"/>
      <c r="DY97" s="848"/>
      <c r="DZ97" s="84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3"/>
      <c r="BT98" s="854"/>
      <c r="BU98" s="854"/>
      <c r="BV98" s="854"/>
      <c r="BW98" s="854"/>
      <c r="BX98" s="854"/>
      <c r="BY98" s="854"/>
      <c r="BZ98" s="854"/>
      <c r="CA98" s="854"/>
      <c r="CB98" s="854"/>
      <c r="CC98" s="854"/>
      <c r="CD98" s="854"/>
      <c r="CE98" s="854"/>
      <c r="CF98" s="854"/>
      <c r="CG98" s="855"/>
      <c r="CH98" s="850"/>
      <c r="CI98" s="851"/>
      <c r="CJ98" s="851"/>
      <c r="CK98" s="851"/>
      <c r="CL98" s="852"/>
      <c r="CM98" s="850"/>
      <c r="CN98" s="851"/>
      <c r="CO98" s="851"/>
      <c r="CP98" s="851"/>
      <c r="CQ98" s="852"/>
      <c r="CR98" s="850"/>
      <c r="CS98" s="851"/>
      <c r="CT98" s="851"/>
      <c r="CU98" s="851"/>
      <c r="CV98" s="852"/>
      <c r="CW98" s="850"/>
      <c r="CX98" s="851"/>
      <c r="CY98" s="851"/>
      <c r="CZ98" s="851"/>
      <c r="DA98" s="852"/>
      <c r="DB98" s="850"/>
      <c r="DC98" s="851"/>
      <c r="DD98" s="851"/>
      <c r="DE98" s="851"/>
      <c r="DF98" s="852"/>
      <c r="DG98" s="850"/>
      <c r="DH98" s="851"/>
      <c r="DI98" s="851"/>
      <c r="DJ98" s="851"/>
      <c r="DK98" s="852"/>
      <c r="DL98" s="850"/>
      <c r="DM98" s="851"/>
      <c r="DN98" s="851"/>
      <c r="DO98" s="851"/>
      <c r="DP98" s="852"/>
      <c r="DQ98" s="850"/>
      <c r="DR98" s="851"/>
      <c r="DS98" s="851"/>
      <c r="DT98" s="851"/>
      <c r="DU98" s="852"/>
      <c r="DV98" s="847"/>
      <c r="DW98" s="848"/>
      <c r="DX98" s="848"/>
      <c r="DY98" s="848"/>
      <c r="DZ98" s="84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3"/>
      <c r="BT99" s="854"/>
      <c r="BU99" s="854"/>
      <c r="BV99" s="854"/>
      <c r="BW99" s="854"/>
      <c r="BX99" s="854"/>
      <c r="BY99" s="854"/>
      <c r="BZ99" s="854"/>
      <c r="CA99" s="854"/>
      <c r="CB99" s="854"/>
      <c r="CC99" s="854"/>
      <c r="CD99" s="854"/>
      <c r="CE99" s="854"/>
      <c r="CF99" s="854"/>
      <c r="CG99" s="855"/>
      <c r="CH99" s="850"/>
      <c r="CI99" s="851"/>
      <c r="CJ99" s="851"/>
      <c r="CK99" s="851"/>
      <c r="CL99" s="852"/>
      <c r="CM99" s="850"/>
      <c r="CN99" s="851"/>
      <c r="CO99" s="851"/>
      <c r="CP99" s="851"/>
      <c r="CQ99" s="852"/>
      <c r="CR99" s="850"/>
      <c r="CS99" s="851"/>
      <c r="CT99" s="851"/>
      <c r="CU99" s="851"/>
      <c r="CV99" s="852"/>
      <c r="CW99" s="850"/>
      <c r="CX99" s="851"/>
      <c r="CY99" s="851"/>
      <c r="CZ99" s="851"/>
      <c r="DA99" s="852"/>
      <c r="DB99" s="850"/>
      <c r="DC99" s="851"/>
      <c r="DD99" s="851"/>
      <c r="DE99" s="851"/>
      <c r="DF99" s="852"/>
      <c r="DG99" s="850"/>
      <c r="DH99" s="851"/>
      <c r="DI99" s="851"/>
      <c r="DJ99" s="851"/>
      <c r="DK99" s="852"/>
      <c r="DL99" s="850"/>
      <c r="DM99" s="851"/>
      <c r="DN99" s="851"/>
      <c r="DO99" s="851"/>
      <c r="DP99" s="852"/>
      <c r="DQ99" s="850"/>
      <c r="DR99" s="851"/>
      <c r="DS99" s="851"/>
      <c r="DT99" s="851"/>
      <c r="DU99" s="852"/>
      <c r="DV99" s="847"/>
      <c r="DW99" s="848"/>
      <c r="DX99" s="848"/>
      <c r="DY99" s="848"/>
      <c r="DZ99" s="84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3"/>
      <c r="BT100" s="854"/>
      <c r="BU100" s="854"/>
      <c r="BV100" s="854"/>
      <c r="BW100" s="854"/>
      <c r="BX100" s="854"/>
      <c r="BY100" s="854"/>
      <c r="BZ100" s="854"/>
      <c r="CA100" s="854"/>
      <c r="CB100" s="854"/>
      <c r="CC100" s="854"/>
      <c r="CD100" s="854"/>
      <c r="CE100" s="854"/>
      <c r="CF100" s="854"/>
      <c r="CG100" s="855"/>
      <c r="CH100" s="850"/>
      <c r="CI100" s="851"/>
      <c r="CJ100" s="851"/>
      <c r="CK100" s="851"/>
      <c r="CL100" s="852"/>
      <c r="CM100" s="850"/>
      <c r="CN100" s="851"/>
      <c r="CO100" s="851"/>
      <c r="CP100" s="851"/>
      <c r="CQ100" s="852"/>
      <c r="CR100" s="850"/>
      <c r="CS100" s="851"/>
      <c r="CT100" s="851"/>
      <c r="CU100" s="851"/>
      <c r="CV100" s="852"/>
      <c r="CW100" s="850"/>
      <c r="CX100" s="851"/>
      <c r="CY100" s="851"/>
      <c r="CZ100" s="851"/>
      <c r="DA100" s="852"/>
      <c r="DB100" s="850"/>
      <c r="DC100" s="851"/>
      <c r="DD100" s="851"/>
      <c r="DE100" s="851"/>
      <c r="DF100" s="852"/>
      <c r="DG100" s="850"/>
      <c r="DH100" s="851"/>
      <c r="DI100" s="851"/>
      <c r="DJ100" s="851"/>
      <c r="DK100" s="852"/>
      <c r="DL100" s="850"/>
      <c r="DM100" s="851"/>
      <c r="DN100" s="851"/>
      <c r="DO100" s="851"/>
      <c r="DP100" s="852"/>
      <c r="DQ100" s="850"/>
      <c r="DR100" s="851"/>
      <c r="DS100" s="851"/>
      <c r="DT100" s="851"/>
      <c r="DU100" s="852"/>
      <c r="DV100" s="847"/>
      <c r="DW100" s="848"/>
      <c r="DX100" s="848"/>
      <c r="DY100" s="848"/>
      <c r="DZ100" s="84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3"/>
      <c r="BT101" s="854"/>
      <c r="BU101" s="854"/>
      <c r="BV101" s="854"/>
      <c r="BW101" s="854"/>
      <c r="BX101" s="854"/>
      <c r="BY101" s="854"/>
      <c r="BZ101" s="854"/>
      <c r="CA101" s="854"/>
      <c r="CB101" s="854"/>
      <c r="CC101" s="854"/>
      <c r="CD101" s="854"/>
      <c r="CE101" s="854"/>
      <c r="CF101" s="854"/>
      <c r="CG101" s="855"/>
      <c r="CH101" s="850"/>
      <c r="CI101" s="851"/>
      <c r="CJ101" s="851"/>
      <c r="CK101" s="851"/>
      <c r="CL101" s="852"/>
      <c r="CM101" s="850"/>
      <c r="CN101" s="851"/>
      <c r="CO101" s="851"/>
      <c r="CP101" s="851"/>
      <c r="CQ101" s="852"/>
      <c r="CR101" s="850"/>
      <c r="CS101" s="851"/>
      <c r="CT101" s="851"/>
      <c r="CU101" s="851"/>
      <c r="CV101" s="852"/>
      <c r="CW101" s="850"/>
      <c r="CX101" s="851"/>
      <c r="CY101" s="851"/>
      <c r="CZ101" s="851"/>
      <c r="DA101" s="852"/>
      <c r="DB101" s="850"/>
      <c r="DC101" s="851"/>
      <c r="DD101" s="851"/>
      <c r="DE101" s="851"/>
      <c r="DF101" s="852"/>
      <c r="DG101" s="850"/>
      <c r="DH101" s="851"/>
      <c r="DI101" s="851"/>
      <c r="DJ101" s="851"/>
      <c r="DK101" s="852"/>
      <c r="DL101" s="850"/>
      <c r="DM101" s="851"/>
      <c r="DN101" s="851"/>
      <c r="DO101" s="851"/>
      <c r="DP101" s="852"/>
      <c r="DQ101" s="850"/>
      <c r="DR101" s="851"/>
      <c r="DS101" s="851"/>
      <c r="DT101" s="851"/>
      <c r="DU101" s="852"/>
      <c r="DV101" s="847"/>
      <c r="DW101" s="848"/>
      <c r="DX101" s="848"/>
      <c r="DY101" s="848"/>
      <c r="DZ101" s="84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360</v>
      </c>
      <c r="BR102" s="778" t="s">
        <v>385</v>
      </c>
      <c r="BS102" s="779"/>
      <c r="BT102" s="779"/>
      <c r="BU102" s="779"/>
      <c r="BV102" s="779"/>
      <c r="BW102" s="779"/>
      <c r="BX102" s="779"/>
      <c r="BY102" s="779"/>
      <c r="BZ102" s="779"/>
      <c r="CA102" s="779"/>
      <c r="CB102" s="779"/>
      <c r="CC102" s="779"/>
      <c r="CD102" s="779"/>
      <c r="CE102" s="779"/>
      <c r="CF102" s="779"/>
      <c r="CG102" s="780"/>
      <c r="CH102" s="878"/>
      <c r="CI102" s="879"/>
      <c r="CJ102" s="879"/>
      <c r="CK102" s="879"/>
      <c r="CL102" s="880"/>
      <c r="CM102" s="878"/>
      <c r="CN102" s="879"/>
      <c r="CO102" s="879"/>
      <c r="CP102" s="879"/>
      <c r="CQ102" s="880"/>
      <c r="CR102" s="881">
        <f>CR7+CR8</f>
        <v>220</v>
      </c>
      <c r="CS102" s="840"/>
      <c r="CT102" s="840"/>
      <c r="CU102" s="840"/>
      <c r="CV102" s="882"/>
      <c r="CW102" s="881"/>
      <c r="CX102" s="840"/>
      <c r="CY102" s="840"/>
      <c r="CZ102" s="840"/>
      <c r="DA102" s="882"/>
      <c r="DB102" s="881"/>
      <c r="DC102" s="840"/>
      <c r="DD102" s="840"/>
      <c r="DE102" s="840"/>
      <c r="DF102" s="882"/>
      <c r="DG102" s="881"/>
      <c r="DH102" s="840"/>
      <c r="DI102" s="840"/>
      <c r="DJ102" s="840"/>
      <c r="DK102" s="882"/>
      <c r="DL102" s="881"/>
      <c r="DM102" s="840"/>
      <c r="DN102" s="840"/>
      <c r="DO102" s="840"/>
      <c r="DP102" s="882"/>
      <c r="DQ102" s="881"/>
      <c r="DR102" s="840"/>
      <c r="DS102" s="840"/>
      <c r="DT102" s="840"/>
      <c r="DU102" s="882"/>
      <c r="DV102" s="907"/>
      <c r="DW102" s="908"/>
      <c r="DX102" s="908"/>
      <c r="DY102" s="908"/>
      <c r="DZ102" s="909"/>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10" t="s">
        <v>386</v>
      </c>
      <c r="BR103" s="910"/>
      <c r="BS103" s="910"/>
      <c r="BT103" s="910"/>
      <c r="BU103" s="910"/>
      <c r="BV103" s="910"/>
      <c r="BW103" s="910"/>
      <c r="BX103" s="910"/>
      <c r="BY103" s="910"/>
      <c r="BZ103" s="910"/>
      <c r="CA103" s="910"/>
      <c r="CB103" s="910"/>
      <c r="CC103" s="910"/>
      <c r="CD103" s="910"/>
      <c r="CE103" s="910"/>
      <c r="CF103" s="910"/>
      <c r="CG103" s="910"/>
      <c r="CH103" s="910"/>
      <c r="CI103" s="910"/>
      <c r="CJ103" s="910"/>
      <c r="CK103" s="910"/>
      <c r="CL103" s="910"/>
      <c r="CM103" s="910"/>
      <c r="CN103" s="910"/>
      <c r="CO103" s="910"/>
      <c r="CP103" s="910"/>
      <c r="CQ103" s="910"/>
      <c r="CR103" s="910"/>
      <c r="CS103" s="910"/>
      <c r="CT103" s="910"/>
      <c r="CU103" s="910"/>
      <c r="CV103" s="910"/>
      <c r="CW103" s="910"/>
      <c r="CX103" s="910"/>
      <c r="CY103" s="910"/>
      <c r="CZ103" s="910"/>
      <c r="DA103" s="910"/>
      <c r="DB103" s="910"/>
      <c r="DC103" s="910"/>
      <c r="DD103" s="910"/>
      <c r="DE103" s="910"/>
      <c r="DF103" s="910"/>
      <c r="DG103" s="910"/>
      <c r="DH103" s="910"/>
      <c r="DI103" s="910"/>
      <c r="DJ103" s="910"/>
      <c r="DK103" s="910"/>
      <c r="DL103" s="910"/>
      <c r="DM103" s="910"/>
      <c r="DN103" s="910"/>
      <c r="DO103" s="910"/>
      <c r="DP103" s="910"/>
      <c r="DQ103" s="910"/>
      <c r="DR103" s="910"/>
      <c r="DS103" s="910"/>
      <c r="DT103" s="910"/>
      <c r="DU103" s="910"/>
      <c r="DV103" s="910"/>
      <c r="DW103" s="910"/>
      <c r="DX103" s="910"/>
      <c r="DY103" s="910"/>
      <c r="DZ103" s="910"/>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1" t="s">
        <v>387</v>
      </c>
      <c r="BR104" s="911"/>
      <c r="BS104" s="911"/>
      <c r="BT104" s="911"/>
      <c r="BU104" s="911"/>
      <c r="BV104" s="911"/>
      <c r="BW104" s="911"/>
      <c r="BX104" s="911"/>
      <c r="BY104" s="911"/>
      <c r="BZ104" s="911"/>
      <c r="CA104" s="911"/>
      <c r="CB104" s="911"/>
      <c r="CC104" s="911"/>
      <c r="CD104" s="911"/>
      <c r="CE104" s="911"/>
      <c r="CF104" s="911"/>
      <c r="CG104" s="911"/>
      <c r="CH104" s="911"/>
      <c r="CI104" s="911"/>
      <c r="CJ104" s="911"/>
      <c r="CK104" s="911"/>
      <c r="CL104" s="911"/>
      <c r="CM104" s="911"/>
      <c r="CN104" s="911"/>
      <c r="CO104" s="911"/>
      <c r="CP104" s="911"/>
      <c r="CQ104" s="911"/>
      <c r="CR104" s="911"/>
      <c r="CS104" s="911"/>
      <c r="CT104" s="911"/>
      <c r="CU104" s="911"/>
      <c r="CV104" s="911"/>
      <c r="CW104" s="911"/>
      <c r="CX104" s="911"/>
      <c r="CY104" s="911"/>
      <c r="CZ104" s="911"/>
      <c r="DA104" s="911"/>
      <c r="DB104" s="911"/>
      <c r="DC104" s="911"/>
      <c r="DD104" s="911"/>
      <c r="DE104" s="911"/>
      <c r="DF104" s="911"/>
      <c r="DG104" s="911"/>
      <c r="DH104" s="911"/>
      <c r="DI104" s="911"/>
      <c r="DJ104" s="911"/>
      <c r="DK104" s="911"/>
      <c r="DL104" s="911"/>
      <c r="DM104" s="911"/>
      <c r="DN104" s="911"/>
      <c r="DO104" s="911"/>
      <c r="DP104" s="911"/>
      <c r="DQ104" s="911"/>
      <c r="DR104" s="911"/>
      <c r="DS104" s="911"/>
      <c r="DT104" s="911"/>
      <c r="DU104" s="911"/>
      <c r="DV104" s="911"/>
      <c r="DW104" s="911"/>
      <c r="DX104" s="911"/>
      <c r="DY104" s="911"/>
      <c r="DZ104" s="911"/>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388</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389</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2" t="s">
        <v>390</v>
      </c>
      <c r="B108" s="913"/>
      <c r="C108" s="913"/>
      <c r="D108" s="913"/>
      <c r="E108" s="913"/>
      <c r="F108" s="913"/>
      <c r="G108" s="913"/>
      <c r="H108" s="913"/>
      <c r="I108" s="913"/>
      <c r="J108" s="913"/>
      <c r="K108" s="913"/>
      <c r="L108" s="913"/>
      <c r="M108" s="913"/>
      <c r="N108" s="913"/>
      <c r="O108" s="913"/>
      <c r="P108" s="913"/>
      <c r="Q108" s="913"/>
      <c r="R108" s="913"/>
      <c r="S108" s="913"/>
      <c r="T108" s="913"/>
      <c r="U108" s="913"/>
      <c r="V108" s="913"/>
      <c r="W108" s="913"/>
      <c r="X108" s="913"/>
      <c r="Y108" s="913"/>
      <c r="Z108" s="913"/>
      <c r="AA108" s="913"/>
      <c r="AB108" s="913"/>
      <c r="AC108" s="913"/>
      <c r="AD108" s="913"/>
      <c r="AE108" s="913"/>
      <c r="AF108" s="913"/>
      <c r="AG108" s="913"/>
      <c r="AH108" s="913"/>
      <c r="AI108" s="913"/>
      <c r="AJ108" s="913"/>
      <c r="AK108" s="913"/>
      <c r="AL108" s="913"/>
      <c r="AM108" s="913"/>
      <c r="AN108" s="913"/>
      <c r="AO108" s="913"/>
      <c r="AP108" s="913"/>
      <c r="AQ108" s="913"/>
      <c r="AR108" s="913"/>
      <c r="AS108" s="913"/>
      <c r="AT108" s="914"/>
      <c r="AU108" s="912" t="s">
        <v>391</v>
      </c>
      <c r="AV108" s="913"/>
      <c r="AW108" s="913"/>
      <c r="AX108" s="913"/>
      <c r="AY108" s="913"/>
      <c r="AZ108" s="913"/>
      <c r="BA108" s="913"/>
      <c r="BB108" s="913"/>
      <c r="BC108" s="913"/>
      <c r="BD108" s="913"/>
      <c r="BE108" s="913"/>
      <c r="BF108" s="913"/>
      <c r="BG108" s="913"/>
      <c r="BH108" s="913"/>
      <c r="BI108" s="913"/>
      <c r="BJ108" s="913"/>
      <c r="BK108" s="913"/>
      <c r="BL108" s="913"/>
      <c r="BM108" s="913"/>
      <c r="BN108" s="913"/>
      <c r="BO108" s="913"/>
      <c r="BP108" s="913"/>
      <c r="BQ108" s="913"/>
      <c r="BR108" s="913"/>
      <c r="BS108" s="913"/>
      <c r="BT108" s="913"/>
      <c r="BU108" s="913"/>
      <c r="BV108" s="913"/>
      <c r="BW108" s="913"/>
      <c r="BX108" s="913"/>
      <c r="BY108" s="913"/>
      <c r="BZ108" s="913"/>
      <c r="CA108" s="913"/>
      <c r="CB108" s="913"/>
      <c r="CC108" s="913"/>
      <c r="CD108" s="913"/>
      <c r="CE108" s="913"/>
      <c r="CF108" s="913"/>
      <c r="CG108" s="913"/>
      <c r="CH108" s="913"/>
      <c r="CI108" s="913"/>
      <c r="CJ108" s="913"/>
      <c r="CK108" s="913"/>
      <c r="CL108" s="913"/>
      <c r="CM108" s="913"/>
      <c r="CN108" s="913"/>
      <c r="CO108" s="913"/>
      <c r="CP108" s="913"/>
      <c r="CQ108" s="913"/>
      <c r="CR108" s="913"/>
      <c r="CS108" s="913"/>
      <c r="CT108" s="913"/>
      <c r="CU108" s="913"/>
      <c r="CV108" s="913"/>
      <c r="CW108" s="913"/>
      <c r="CX108" s="913"/>
      <c r="CY108" s="913"/>
      <c r="CZ108" s="913"/>
      <c r="DA108" s="913"/>
      <c r="DB108" s="913"/>
      <c r="DC108" s="913"/>
      <c r="DD108" s="913"/>
      <c r="DE108" s="913"/>
      <c r="DF108" s="913"/>
      <c r="DG108" s="913"/>
      <c r="DH108" s="913"/>
      <c r="DI108" s="913"/>
      <c r="DJ108" s="913"/>
      <c r="DK108" s="913"/>
      <c r="DL108" s="913"/>
      <c r="DM108" s="913"/>
      <c r="DN108" s="913"/>
      <c r="DO108" s="913"/>
      <c r="DP108" s="913"/>
      <c r="DQ108" s="913"/>
      <c r="DR108" s="913"/>
      <c r="DS108" s="913"/>
      <c r="DT108" s="913"/>
      <c r="DU108" s="913"/>
      <c r="DV108" s="913"/>
      <c r="DW108" s="913"/>
      <c r="DX108" s="913"/>
      <c r="DY108" s="913"/>
      <c r="DZ108" s="914"/>
    </row>
    <row r="109" spans="1:131" s="197" customFormat="1" ht="26.25" customHeight="1">
      <c r="A109" s="905" t="s">
        <v>392</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3" t="s">
        <v>393</v>
      </c>
      <c r="AB109" s="884"/>
      <c r="AC109" s="884"/>
      <c r="AD109" s="884"/>
      <c r="AE109" s="885"/>
      <c r="AF109" s="883" t="s">
        <v>281</v>
      </c>
      <c r="AG109" s="884"/>
      <c r="AH109" s="884"/>
      <c r="AI109" s="884"/>
      <c r="AJ109" s="885"/>
      <c r="AK109" s="883" t="s">
        <v>280</v>
      </c>
      <c r="AL109" s="884"/>
      <c r="AM109" s="884"/>
      <c r="AN109" s="884"/>
      <c r="AO109" s="885"/>
      <c r="AP109" s="883" t="s">
        <v>394</v>
      </c>
      <c r="AQ109" s="884"/>
      <c r="AR109" s="884"/>
      <c r="AS109" s="884"/>
      <c r="AT109" s="886"/>
      <c r="AU109" s="905" t="s">
        <v>392</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3" t="s">
        <v>393</v>
      </c>
      <c r="BR109" s="884"/>
      <c r="BS109" s="884"/>
      <c r="BT109" s="884"/>
      <c r="BU109" s="885"/>
      <c r="BV109" s="883" t="s">
        <v>281</v>
      </c>
      <c r="BW109" s="884"/>
      <c r="BX109" s="884"/>
      <c r="BY109" s="884"/>
      <c r="BZ109" s="885"/>
      <c r="CA109" s="883" t="s">
        <v>280</v>
      </c>
      <c r="CB109" s="884"/>
      <c r="CC109" s="884"/>
      <c r="CD109" s="884"/>
      <c r="CE109" s="885"/>
      <c r="CF109" s="906" t="s">
        <v>394</v>
      </c>
      <c r="CG109" s="906"/>
      <c r="CH109" s="906"/>
      <c r="CI109" s="906"/>
      <c r="CJ109" s="906"/>
      <c r="CK109" s="883" t="s">
        <v>395</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3" t="s">
        <v>393</v>
      </c>
      <c r="DH109" s="884"/>
      <c r="DI109" s="884"/>
      <c r="DJ109" s="884"/>
      <c r="DK109" s="885"/>
      <c r="DL109" s="883" t="s">
        <v>281</v>
      </c>
      <c r="DM109" s="884"/>
      <c r="DN109" s="884"/>
      <c r="DO109" s="884"/>
      <c r="DP109" s="885"/>
      <c r="DQ109" s="883" t="s">
        <v>280</v>
      </c>
      <c r="DR109" s="884"/>
      <c r="DS109" s="884"/>
      <c r="DT109" s="884"/>
      <c r="DU109" s="885"/>
      <c r="DV109" s="883" t="s">
        <v>394</v>
      </c>
      <c r="DW109" s="884"/>
      <c r="DX109" s="884"/>
      <c r="DY109" s="884"/>
      <c r="DZ109" s="886"/>
    </row>
    <row r="110" spans="1:131" s="197" customFormat="1" ht="26.25" customHeight="1">
      <c r="A110" s="887" t="s">
        <v>396</v>
      </c>
      <c r="B110" s="888"/>
      <c r="C110" s="888"/>
      <c r="D110" s="888"/>
      <c r="E110" s="888"/>
      <c r="F110" s="888"/>
      <c r="G110" s="888"/>
      <c r="H110" s="888"/>
      <c r="I110" s="888"/>
      <c r="J110" s="888"/>
      <c r="K110" s="888"/>
      <c r="L110" s="888"/>
      <c r="M110" s="888"/>
      <c r="N110" s="888"/>
      <c r="O110" s="888"/>
      <c r="P110" s="888"/>
      <c r="Q110" s="888"/>
      <c r="R110" s="888"/>
      <c r="S110" s="888"/>
      <c r="T110" s="888"/>
      <c r="U110" s="888"/>
      <c r="V110" s="888"/>
      <c r="W110" s="888"/>
      <c r="X110" s="888"/>
      <c r="Y110" s="888"/>
      <c r="Z110" s="889"/>
      <c r="AA110" s="890">
        <v>1214613</v>
      </c>
      <c r="AB110" s="891"/>
      <c r="AC110" s="891"/>
      <c r="AD110" s="891"/>
      <c r="AE110" s="892"/>
      <c r="AF110" s="893">
        <v>1268892</v>
      </c>
      <c r="AG110" s="891"/>
      <c r="AH110" s="891"/>
      <c r="AI110" s="891"/>
      <c r="AJ110" s="892"/>
      <c r="AK110" s="893">
        <v>1276275</v>
      </c>
      <c r="AL110" s="891"/>
      <c r="AM110" s="891"/>
      <c r="AN110" s="891"/>
      <c r="AO110" s="892"/>
      <c r="AP110" s="894">
        <v>15.7</v>
      </c>
      <c r="AQ110" s="895"/>
      <c r="AR110" s="895"/>
      <c r="AS110" s="895"/>
      <c r="AT110" s="896"/>
      <c r="AU110" s="897" t="s">
        <v>60</v>
      </c>
      <c r="AV110" s="898"/>
      <c r="AW110" s="898"/>
      <c r="AX110" s="898"/>
      <c r="AY110" s="899"/>
      <c r="AZ110" s="941" t="s">
        <v>397</v>
      </c>
      <c r="BA110" s="888"/>
      <c r="BB110" s="888"/>
      <c r="BC110" s="888"/>
      <c r="BD110" s="888"/>
      <c r="BE110" s="888"/>
      <c r="BF110" s="888"/>
      <c r="BG110" s="888"/>
      <c r="BH110" s="888"/>
      <c r="BI110" s="888"/>
      <c r="BJ110" s="888"/>
      <c r="BK110" s="888"/>
      <c r="BL110" s="888"/>
      <c r="BM110" s="888"/>
      <c r="BN110" s="888"/>
      <c r="BO110" s="888"/>
      <c r="BP110" s="889"/>
      <c r="BQ110" s="927">
        <v>10472634</v>
      </c>
      <c r="BR110" s="928"/>
      <c r="BS110" s="928"/>
      <c r="BT110" s="928"/>
      <c r="BU110" s="928"/>
      <c r="BV110" s="928">
        <v>10285231</v>
      </c>
      <c r="BW110" s="928"/>
      <c r="BX110" s="928"/>
      <c r="BY110" s="928"/>
      <c r="BZ110" s="928"/>
      <c r="CA110" s="928">
        <v>10860537</v>
      </c>
      <c r="CB110" s="928"/>
      <c r="CC110" s="928"/>
      <c r="CD110" s="928"/>
      <c r="CE110" s="928"/>
      <c r="CF110" s="942">
        <v>134</v>
      </c>
      <c r="CG110" s="943"/>
      <c r="CH110" s="943"/>
      <c r="CI110" s="943"/>
      <c r="CJ110" s="943"/>
      <c r="CK110" s="944" t="s">
        <v>398</v>
      </c>
      <c r="CL110" s="945"/>
      <c r="CM110" s="924" t="s">
        <v>399</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27" t="s">
        <v>400</v>
      </c>
      <c r="DH110" s="928"/>
      <c r="DI110" s="928"/>
      <c r="DJ110" s="928"/>
      <c r="DK110" s="928"/>
      <c r="DL110" s="928" t="s">
        <v>400</v>
      </c>
      <c r="DM110" s="928"/>
      <c r="DN110" s="928"/>
      <c r="DO110" s="928"/>
      <c r="DP110" s="928"/>
      <c r="DQ110" s="928" t="s">
        <v>400</v>
      </c>
      <c r="DR110" s="928"/>
      <c r="DS110" s="928"/>
      <c r="DT110" s="928"/>
      <c r="DU110" s="928"/>
      <c r="DV110" s="929" t="s">
        <v>400</v>
      </c>
      <c r="DW110" s="929"/>
      <c r="DX110" s="929"/>
      <c r="DY110" s="929"/>
      <c r="DZ110" s="930"/>
    </row>
    <row r="111" spans="1:131" s="197" customFormat="1" ht="26.25" customHeight="1">
      <c r="A111" s="931" t="s">
        <v>401</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402</v>
      </c>
      <c r="AB111" s="935"/>
      <c r="AC111" s="935"/>
      <c r="AD111" s="935"/>
      <c r="AE111" s="936"/>
      <c r="AF111" s="937" t="s">
        <v>402</v>
      </c>
      <c r="AG111" s="935"/>
      <c r="AH111" s="935"/>
      <c r="AI111" s="935"/>
      <c r="AJ111" s="936"/>
      <c r="AK111" s="937" t="s">
        <v>402</v>
      </c>
      <c r="AL111" s="935"/>
      <c r="AM111" s="935"/>
      <c r="AN111" s="935"/>
      <c r="AO111" s="936"/>
      <c r="AP111" s="938" t="s">
        <v>402</v>
      </c>
      <c r="AQ111" s="939"/>
      <c r="AR111" s="939"/>
      <c r="AS111" s="939"/>
      <c r="AT111" s="940"/>
      <c r="AU111" s="900"/>
      <c r="AV111" s="901"/>
      <c r="AW111" s="901"/>
      <c r="AX111" s="901"/>
      <c r="AY111" s="902"/>
      <c r="AZ111" s="950" t="s">
        <v>403</v>
      </c>
      <c r="BA111" s="951"/>
      <c r="BB111" s="951"/>
      <c r="BC111" s="951"/>
      <c r="BD111" s="951"/>
      <c r="BE111" s="951"/>
      <c r="BF111" s="951"/>
      <c r="BG111" s="951"/>
      <c r="BH111" s="951"/>
      <c r="BI111" s="951"/>
      <c r="BJ111" s="951"/>
      <c r="BK111" s="951"/>
      <c r="BL111" s="951"/>
      <c r="BM111" s="951"/>
      <c r="BN111" s="951"/>
      <c r="BO111" s="951"/>
      <c r="BP111" s="952"/>
      <c r="BQ111" s="920" t="s">
        <v>400</v>
      </c>
      <c r="BR111" s="921"/>
      <c r="BS111" s="921"/>
      <c r="BT111" s="921"/>
      <c r="BU111" s="921"/>
      <c r="BV111" s="921" t="s">
        <v>400</v>
      </c>
      <c r="BW111" s="921"/>
      <c r="BX111" s="921"/>
      <c r="BY111" s="921"/>
      <c r="BZ111" s="921"/>
      <c r="CA111" s="921" t="s">
        <v>400</v>
      </c>
      <c r="CB111" s="921"/>
      <c r="CC111" s="921"/>
      <c r="CD111" s="921"/>
      <c r="CE111" s="921"/>
      <c r="CF111" s="915" t="s">
        <v>400</v>
      </c>
      <c r="CG111" s="916"/>
      <c r="CH111" s="916"/>
      <c r="CI111" s="916"/>
      <c r="CJ111" s="916"/>
      <c r="CK111" s="946"/>
      <c r="CL111" s="947"/>
      <c r="CM111" s="917" t="s">
        <v>404</v>
      </c>
      <c r="CN111" s="918"/>
      <c r="CO111" s="918"/>
      <c r="CP111" s="918"/>
      <c r="CQ111" s="918"/>
      <c r="CR111" s="918"/>
      <c r="CS111" s="918"/>
      <c r="CT111" s="918"/>
      <c r="CU111" s="918"/>
      <c r="CV111" s="918"/>
      <c r="CW111" s="918"/>
      <c r="CX111" s="918"/>
      <c r="CY111" s="918"/>
      <c r="CZ111" s="918"/>
      <c r="DA111" s="918"/>
      <c r="DB111" s="918"/>
      <c r="DC111" s="918"/>
      <c r="DD111" s="918"/>
      <c r="DE111" s="918"/>
      <c r="DF111" s="919"/>
      <c r="DG111" s="920" t="s">
        <v>400</v>
      </c>
      <c r="DH111" s="921"/>
      <c r="DI111" s="921"/>
      <c r="DJ111" s="921"/>
      <c r="DK111" s="921"/>
      <c r="DL111" s="921" t="s">
        <v>400</v>
      </c>
      <c r="DM111" s="921"/>
      <c r="DN111" s="921"/>
      <c r="DO111" s="921"/>
      <c r="DP111" s="921"/>
      <c r="DQ111" s="921" t="s">
        <v>400</v>
      </c>
      <c r="DR111" s="921"/>
      <c r="DS111" s="921"/>
      <c r="DT111" s="921"/>
      <c r="DU111" s="921"/>
      <c r="DV111" s="922" t="s">
        <v>400</v>
      </c>
      <c r="DW111" s="922"/>
      <c r="DX111" s="922"/>
      <c r="DY111" s="922"/>
      <c r="DZ111" s="923"/>
    </row>
    <row r="112" spans="1:131" s="197" customFormat="1" ht="26.25" customHeight="1">
      <c r="A112" s="953" t="s">
        <v>405</v>
      </c>
      <c r="B112" s="954"/>
      <c r="C112" s="951" t="s">
        <v>406</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59" t="s">
        <v>107</v>
      </c>
      <c r="AB112" s="960"/>
      <c r="AC112" s="960"/>
      <c r="AD112" s="960"/>
      <c r="AE112" s="961"/>
      <c r="AF112" s="962" t="s">
        <v>107</v>
      </c>
      <c r="AG112" s="960"/>
      <c r="AH112" s="960"/>
      <c r="AI112" s="960"/>
      <c r="AJ112" s="961"/>
      <c r="AK112" s="962" t="s">
        <v>107</v>
      </c>
      <c r="AL112" s="960"/>
      <c r="AM112" s="960"/>
      <c r="AN112" s="960"/>
      <c r="AO112" s="961"/>
      <c r="AP112" s="963" t="s">
        <v>107</v>
      </c>
      <c r="AQ112" s="964"/>
      <c r="AR112" s="964"/>
      <c r="AS112" s="964"/>
      <c r="AT112" s="965"/>
      <c r="AU112" s="900"/>
      <c r="AV112" s="901"/>
      <c r="AW112" s="901"/>
      <c r="AX112" s="901"/>
      <c r="AY112" s="902"/>
      <c r="AZ112" s="950" t="s">
        <v>407</v>
      </c>
      <c r="BA112" s="951"/>
      <c r="BB112" s="951"/>
      <c r="BC112" s="951"/>
      <c r="BD112" s="951"/>
      <c r="BE112" s="951"/>
      <c r="BF112" s="951"/>
      <c r="BG112" s="951"/>
      <c r="BH112" s="951"/>
      <c r="BI112" s="951"/>
      <c r="BJ112" s="951"/>
      <c r="BK112" s="951"/>
      <c r="BL112" s="951"/>
      <c r="BM112" s="951"/>
      <c r="BN112" s="951"/>
      <c r="BO112" s="951"/>
      <c r="BP112" s="952"/>
      <c r="BQ112" s="920">
        <v>5764168</v>
      </c>
      <c r="BR112" s="921"/>
      <c r="BS112" s="921"/>
      <c r="BT112" s="921"/>
      <c r="BU112" s="921"/>
      <c r="BV112" s="921">
        <v>6030668</v>
      </c>
      <c r="BW112" s="921"/>
      <c r="BX112" s="921"/>
      <c r="BY112" s="921"/>
      <c r="BZ112" s="921"/>
      <c r="CA112" s="921">
        <v>6387309</v>
      </c>
      <c r="CB112" s="921"/>
      <c r="CC112" s="921"/>
      <c r="CD112" s="921"/>
      <c r="CE112" s="921"/>
      <c r="CF112" s="915">
        <v>78.8</v>
      </c>
      <c r="CG112" s="916"/>
      <c r="CH112" s="916"/>
      <c r="CI112" s="916"/>
      <c r="CJ112" s="916"/>
      <c r="CK112" s="946"/>
      <c r="CL112" s="947"/>
      <c r="CM112" s="917" t="s">
        <v>408</v>
      </c>
      <c r="CN112" s="918"/>
      <c r="CO112" s="918"/>
      <c r="CP112" s="918"/>
      <c r="CQ112" s="918"/>
      <c r="CR112" s="918"/>
      <c r="CS112" s="918"/>
      <c r="CT112" s="918"/>
      <c r="CU112" s="918"/>
      <c r="CV112" s="918"/>
      <c r="CW112" s="918"/>
      <c r="CX112" s="918"/>
      <c r="CY112" s="918"/>
      <c r="CZ112" s="918"/>
      <c r="DA112" s="918"/>
      <c r="DB112" s="918"/>
      <c r="DC112" s="918"/>
      <c r="DD112" s="918"/>
      <c r="DE112" s="918"/>
      <c r="DF112" s="919"/>
      <c r="DG112" s="920" t="s">
        <v>107</v>
      </c>
      <c r="DH112" s="921"/>
      <c r="DI112" s="921"/>
      <c r="DJ112" s="921"/>
      <c r="DK112" s="921"/>
      <c r="DL112" s="921" t="s">
        <v>107</v>
      </c>
      <c r="DM112" s="921"/>
      <c r="DN112" s="921"/>
      <c r="DO112" s="921"/>
      <c r="DP112" s="921"/>
      <c r="DQ112" s="921" t="s">
        <v>107</v>
      </c>
      <c r="DR112" s="921"/>
      <c r="DS112" s="921"/>
      <c r="DT112" s="921"/>
      <c r="DU112" s="921"/>
      <c r="DV112" s="922" t="s">
        <v>107</v>
      </c>
      <c r="DW112" s="922"/>
      <c r="DX112" s="922"/>
      <c r="DY112" s="922"/>
      <c r="DZ112" s="923"/>
    </row>
    <row r="113" spans="1:130" s="197" customFormat="1" ht="26.25" customHeight="1">
      <c r="A113" s="955"/>
      <c r="B113" s="956"/>
      <c r="C113" s="951" t="s">
        <v>409</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34">
        <v>330302</v>
      </c>
      <c r="AB113" s="935"/>
      <c r="AC113" s="935"/>
      <c r="AD113" s="935"/>
      <c r="AE113" s="936"/>
      <c r="AF113" s="937">
        <v>344474</v>
      </c>
      <c r="AG113" s="935"/>
      <c r="AH113" s="935"/>
      <c r="AI113" s="935"/>
      <c r="AJ113" s="936"/>
      <c r="AK113" s="937">
        <v>394204</v>
      </c>
      <c r="AL113" s="935"/>
      <c r="AM113" s="935"/>
      <c r="AN113" s="935"/>
      <c r="AO113" s="936"/>
      <c r="AP113" s="938">
        <v>4.9000000000000004</v>
      </c>
      <c r="AQ113" s="939"/>
      <c r="AR113" s="939"/>
      <c r="AS113" s="939"/>
      <c r="AT113" s="940"/>
      <c r="AU113" s="900"/>
      <c r="AV113" s="901"/>
      <c r="AW113" s="901"/>
      <c r="AX113" s="901"/>
      <c r="AY113" s="902"/>
      <c r="AZ113" s="950" t="s">
        <v>410</v>
      </c>
      <c r="BA113" s="951"/>
      <c r="BB113" s="951"/>
      <c r="BC113" s="951"/>
      <c r="BD113" s="951"/>
      <c r="BE113" s="951"/>
      <c r="BF113" s="951"/>
      <c r="BG113" s="951"/>
      <c r="BH113" s="951"/>
      <c r="BI113" s="951"/>
      <c r="BJ113" s="951"/>
      <c r="BK113" s="951"/>
      <c r="BL113" s="951"/>
      <c r="BM113" s="951"/>
      <c r="BN113" s="951"/>
      <c r="BO113" s="951"/>
      <c r="BP113" s="952"/>
      <c r="BQ113" s="920">
        <v>5231207</v>
      </c>
      <c r="BR113" s="921"/>
      <c r="BS113" s="921"/>
      <c r="BT113" s="921"/>
      <c r="BU113" s="921"/>
      <c r="BV113" s="921">
        <v>4999926</v>
      </c>
      <c r="BW113" s="921"/>
      <c r="BX113" s="921"/>
      <c r="BY113" s="921"/>
      <c r="BZ113" s="921"/>
      <c r="CA113" s="921">
        <v>5417973</v>
      </c>
      <c r="CB113" s="921"/>
      <c r="CC113" s="921"/>
      <c r="CD113" s="921"/>
      <c r="CE113" s="921"/>
      <c r="CF113" s="915">
        <v>66.8</v>
      </c>
      <c r="CG113" s="916"/>
      <c r="CH113" s="916"/>
      <c r="CI113" s="916"/>
      <c r="CJ113" s="916"/>
      <c r="CK113" s="946"/>
      <c r="CL113" s="947"/>
      <c r="CM113" s="917" t="s">
        <v>411</v>
      </c>
      <c r="CN113" s="918"/>
      <c r="CO113" s="918"/>
      <c r="CP113" s="918"/>
      <c r="CQ113" s="918"/>
      <c r="CR113" s="918"/>
      <c r="CS113" s="918"/>
      <c r="CT113" s="918"/>
      <c r="CU113" s="918"/>
      <c r="CV113" s="918"/>
      <c r="CW113" s="918"/>
      <c r="CX113" s="918"/>
      <c r="CY113" s="918"/>
      <c r="CZ113" s="918"/>
      <c r="DA113" s="918"/>
      <c r="DB113" s="918"/>
      <c r="DC113" s="918"/>
      <c r="DD113" s="918"/>
      <c r="DE113" s="918"/>
      <c r="DF113" s="919"/>
      <c r="DG113" s="959" t="s">
        <v>107</v>
      </c>
      <c r="DH113" s="960"/>
      <c r="DI113" s="960"/>
      <c r="DJ113" s="960"/>
      <c r="DK113" s="961"/>
      <c r="DL113" s="962" t="s">
        <v>107</v>
      </c>
      <c r="DM113" s="960"/>
      <c r="DN113" s="960"/>
      <c r="DO113" s="960"/>
      <c r="DP113" s="961"/>
      <c r="DQ113" s="962" t="s">
        <v>107</v>
      </c>
      <c r="DR113" s="960"/>
      <c r="DS113" s="960"/>
      <c r="DT113" s="960"/>
      <c r="DU113" s="961"/>
      <c r="DV113" s="963" t="s">
        <v>107</v>
      </c>
      <c r="DW113" s="964"/>
      <c r="DX113" s="964"/>
      <c r="DY113" s="964"/>
      <c r="DZ113" s="965"/>
    </row>
    <row r="114" spans="1:130" s="197" customFormat="1" ht="26.25" customHeight="1">
      <c r="A114" s="955"/>
      <c r="B114" s="956"/>
      <c r="C114" s="951" t="s">
        <v>412</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59">
        <v>512892</v>
      </c>
      <c r="AB114" s="960"/>
      <c r="AC114" s="960"/>
      <c r="AD114" s="960"/>
      <c r="AE114" s="961"/>
      <c r="AF114" s="962">
        <v>476785</v>
      </c>
      <c r="AG114" s="960"/>
      <c r="AH114" s="960"/>
      <c r="AI114" s="960"/>
      <c r="AJ114" s="961"/>
      <c r="AK114" s="962">
        <v>457069</v>
      </c>
      <c r="AL114" s="960"/>
      <c r="AM114" s="960"/>
      <c r="AN114" s="960"/>
      <c r="AO114" s="961"/>
      <c r="AP114" s="963">
        <v>5.6</v>
      </c>
      <c r="AQ114" s="964"/>
      <c r="AR114" s="964"/>
      <c r="AS114" s="964"/>
      <c r="AT114" s="965"/>
      <c r="AU114" s="900"/>
      <c r="AV114" s="901"/>
      <c r="AW114" s="901"/>
      <c r="AX114" s="901"/>
      <c r="AY114" s="902"/>
      <c r="AZ114" s="950" t="s">
        <v>413</v>
      </c>
      <c r="BA114" s="951"/>
      <c r="BB114" s="951"/>
      <c r="BC114" s="951"/>
      <c r="BD114" s="951"/>
      <c r="BE114" s="951"/>
      <c r="BF114" s="951"/>
      <c r="BG114" s="951"/>
      <c r="BH114" s="951"/>
      <c r="BI114" s="951"/>
      <c r="BJ114" s="951"/>
      <c r="BK114" s="951"/>
      <c r="BL114" s="951"/>
      <c r="BM114" s="951"/>
      <c r="BN114" s="951"/>
      <c r="BO114" s="951"/>
      <c r="BP114" s="952"/>
      <c r="BQ114" s="920">
        <v>3502384</v>
      </c>
      <c r="BR114" s="921"/>
      <c r="BS114" s="921"/>
      <c r="BT114" s="921"/>
      <c r="BU114" s="921"/>
      <c r="BV114" s="921">
        <v>3243122</v>
      </c>
      <c r="BW114" s="921"/>
      <c r="BX114" s="921"/>
      <c r="BY114" s="921"/>
      <c r="BZ114" s="921"/>
      <c r="CA114" s="921">
        <v>3010620</v>
      </c>
      <c r="CB114" s="921"/>
      <c r="CC114" s="921"/>
      <c r="CD114" s="921"/>
      <c r="CE114" s="921"/>
      <c r="CF114" s="915">
        <v>37.1</v>
      </c>
      <c r="CG114" s="916"/>
      <c r="CH114" s="916"/>
      <c r="CI114" s="916"/>
      <c r="CJ114" s="916"/>
      <c r="CK114" s="946"/>
      <c r="CL114" s="947"/>
      <c r="CM114" s="917" t="s">
        <v>414</v>
      </c>
      <c r="CN114" s="918"/>
      <c r="CO114" s="918"/>
      <c r="CP114" s="918"/>
      <c r="CQ114" s="918"/>
      <c r="CR114" s="918"/>
      <c r="CS114" s="918"/>
      <c r="CT114" s="918"/>
      <c r="CU114" s="918"/>
      <c r="CV114" s="918"/>
      <c r="CW114" s="918"/>
      <c r="CX114" s="918"/>
      <c r="CY114" s="918"/>
      <c r="CZ114" s="918"/>
      <c r="DA114" s="918"/>
      <c r="DB114" s="918"/>
      <c r="DC114" s="918"/>
      <c r="DD114" s="918"/>
      <c r="DE114" s="918"/>
      <c r="DF114" s="919"/>
      <c r="DG114" s="959" t="s">
        <v>107</v>
      </c>
      <c r="DH114" s="960"/>
      <c r="DI114" s="960"/>
      <c r="DJ114" s="960"/>
      <c r="DK114" s="961"/>
      <c r="DL114" s="962" t="s">
        <v>107</v>
      </c>
      <c r="DM114" s="960"/>
      <c r="DN114" s="960"/>
      <c r="DO114" s="960"/>
      <c r="DP114" s="961"/>
      <c r="DQ114" s="962" t="s">
        <v>107</v>
      </c>
      <c r="DR114" s="960"/>
      <c r="DS114" s="960"/>
      <c r="DT114" s="960"/>
      <c r="DU114" s="961"/>
      <c r="DV114" s="963" t="s">
        <v>107</v>
      </c>
      <c r="DW114" s="964"/>
      <c r="DX114" s="964"/>
      <c r="DY114" s="964"/>
      <c r="DZ114" s="965"/>
    </row>
    <row r="115" spans="1:130" s="197" customFormat="1" ht="26.25" customHeight="1">
      <c r="A115" s="955"/>
      <c r="B115" s="956"/>
      <c r="C115" s="951" t="s">
        <v>415</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34">
        <v>218</v>
      </c>
      <c r="AB115" s="935"/>
      <c r="AC115" s="935"/>
      <c r="AD115" s="935"/>
      <c r="AE115" s="936"/>
      <c r="AF115" s="937">
        <v>361</v>
      </c>
      <c r="AG115" s="935"/>
      <c r="AH115" s="935"/>
      <c r="AI115" s="935"/>
      <c r="AJ115" s="936"/>
      <c r="AK115" s="937">
        <v>53</v>
      </c>
      <c r="AL115" s="935"/>
      <c r="AM115" s="935"/>
      <c r="AN115" s="935"/>
      <c r="AO115" s="936"/>
      <c r="AP115" s="938">
        <v>0</v>
      </c>
      <c r="AQ115" s="939"/>
      <c r="AR115" s="939"/>
      <c r="AS115" s="939"/>
      <c r="AT115" s="940"/>
      <c r="AU115" s="900"/>
      <c r="AV115" s="901"/>
      <c r="AW115" s="901"/>
      <c r="AX115" s="901"/>
      <c r="AY115" s="902"/>
      <c r="AZ115" s="950" t="s">
        <v>416</v>
      </c>
      <c r="BA115" s="951"/>
      <c r="BB115" s="951"/>
      <c r="BC115" s="951"/>
      <c r="BD115" s="951"/>
      <c r="BE115" s="951"/>
      <c r="BF115" s="951"/>
      <c r="BG115" s="951"/>
      <c r="BH115" s="951"/>
      <c r="BI115" s="951"/>
      <c r="BJ115" s="951"/>
      <c r="BK115" s="951"/>
      <c r="BL115" s="951"/>
      <c r="BM115" s="951"/>
      <c r="BN115" s="951"/>
      <c r="BO115" s="951"/>
      <c r="BP115" s="952"/>
      <c r="BQ115" s="920">
        <v>2998</v>
      </c>
      <c r="BR115" s="921"/>
      <c r="BS115" s="921"/>
      <c r="BT115" s="921"/>
      <c r="BU115" s="921"/>
      <c r="BV115" s="921">
        <v>2996</v>
      </c>
      <c r="BW115" s="921"/>
      <c r="BX115" s="921"/>
      <c r="BY115" s="921"/>
      <c r="BZ115" s="921"/>
      <c r="CA115" s="921">
        <v>3103</v>
      </c>
      <c r="CB115" s="921"/>
      <c r="CC115" s="921"/>
      <c r="CD115" s="921"/>
      <c r="CE115" s="921"/>
      <c r="CF115" s="915">
        <v>0</v>
      </c>
      <c r="CG115" s="916"/>
      <c r="CH115" s="916"/>
      <c r="CI115" s="916"/>
      <c r="CJ115" s="916"/>
      <c r="CK115" s="946"/>
      <c r="CL115" s="947"/>
      <c r="CM115" s="950" t="s">
        <v>417</v>
      </c>
      <c r="CN115" s="974"/>
      <c r="CO115" s="974"/>
      <c r="CP115" s="974"/>
      <c r="CQ115" s="974"/>
      <c r="CR115" s="974"/>
      <c r="CS115" s="974"/>
      <c r="CT115" s="974"/>
      <c r="CU115" s="974"/>
      <c r="CV115" s="974"/>
      <c r="CW115" s="974"/>
      <c r="CX115" s="974"/>
      <c r="CY115" s="974"/>
      <c r="CZ115" s="974"/>
      <c r="DA115" s="974"/>
      <c r="DB115" s="974"/>
      <c r="DC115" s="974"/>
      <c r="DD115" s="974"/>
      <c r="DE115" s="974"/>
      <c r="DF115" s="952"/>
      <c r="DG115" s="959" t="s">
        <v>107</v>
      </c>
      <c r="DH115" s="960"/>
      <c r="DI115" s="960"/>
      <c r="DJ115" s="960"/>
      <c r="DK115" s="961"/>
      <c r="DL115" s="962" t="s">
        <v>107</v>
      </c>
      <c r="DM115" s="960"/>
      <c r="DN115" s="960"/>
      <c r="DO115" s="960"/>
      <c r="DP115" s="961"/>
      <c r="DQ115" s="962" t="s">
        <v>107</v>
      </c>
      <c r="DR115" s="960"/>
      <c r="DS115" s="960"/>
      <c r="DT115" s="960"/>
      <c r="DU115" s="961"/>
      <c r="DV115" s="963" t="s">
        <v>107</v>
      </c>
      <c r="DW115" s="964"/>
      <c r="DX115" s="964"/>
      <c r="DY115" s="964"/>
      <c r="DZ115" s="965"/>
    </row>
    <row r="116" spans="1:130" s="197" customFormat="1" ht="26.25" customHeight="1">
      <c r="A116" s="957"/>
      <c r="B116" s="958"/>
      <c r="C116" s="972" t="s">
        <v>418</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59" t="s">
        <v>107</v>
      </c>
      <c r="AB116" s="960"/>
      <c r="AC116" s="960"/>
      <c r="AD116" s="960"/>
      <c r="AE116" s="961"/>
      <c r="AF116" s="962" t="s">
        <v>107</v>
      </c>
      <c r="AG116" s="960"/>
      <c r="AH116" s="960"/>
      <c r="AI116" s="960"/>
      <c r="AJ116" s="961"/>
      <c r="AK116" s="962" t="s">
        <v>107</v>
      </c>
      <c r="AL116" s="960"/>
      <c r="AM116" s="960"/>
      <c r="AN116" s="960"/>
      <c r="AO116" s="961"/>
      <c r="AP116" s="963" t="s">
        <v>107</v>
      </c>
      <c r="AQ116" s="964"/>
      <c r="AR116" s="964"/>
      <c r="AS116" s="964"/>
      <c r="AT116" s="965"/>
      <c r="AU116" s="900"/>
      <c r="AV116" s="901"/>
      <c r="AW116" s="901"/>
      <c r="AX116" s="901"/>
      <c r="AY116" s="902"/>
      <c r="AZ116" s="950" t="s">
        <v>419</v>
      </c>
      <c r="BA116" s="951"/>
      <c r="BB116" s="951"/>
      <c r="BC116" s="951"/>
      <c r="BD116" s="951"/>
      <c r="BE116" s="951"/>
      <c r="BF116" s="951"/>
      <c r="BG116" s="951"/>
      <c r="BH116" s="951"/>
      <c r="BI116" s="951"/>
      <c r="BJ116" s="951"/>
      <c r="BK116" s="951"/>
      <c r="BL116" s="951"/>
      <c r="BM116" s="951"/>
      <c r="BN116" s="951"/>
      <c r="BO116" s="951"/>
      <c r="BP116" s="952"/>
      <c r="BQ116" s="920" t="s">
        <v>107</v>
      </c>
      <c r="BR116" s="921"/>
      <c r="BS116" s="921"/>
      <c r="BT116" s="921"/>
      <c r="BU116" s="921"/>
      <c r="BV116" s="921" t="s">
        <v>107</v>
      </c>
      <c r="BW116" s="921"/>
      <c r="BX116" s="921"/>
      <c r="BY116" s="921"/>
      <c r="BZ116" s="921"/>
      <c r="CA116" s="921" t="s">
        <v>107</v>
      </c>
      <c r="CB116" s="921"/>
      <c r="CC116" s="921"/>
      <c r="CD116" s="921"/>
      <c r="CE116" s="921"/>
      <c r="CF116" s="915" t="s">
        <v>107</v>
      </c>
      <c r="CG116" s="916"/>
      <c r="CH116" s="916"/>
      <c r="CI116" s="916"/>
      <c r="CJ116" s="916"/>
      <c r="CK116" s="946"/>
      <c r="CL116" s="947"/>
      <c r="CM116" s="917" t="s">
        <v>420</v>
      </c>
      <c r="CN116" s="918"/>
      <c r="CO116" s="918"/>
      <c r="CP116" s="918"/>
      <c r="CQ116" s="918"/>
      <c r="CR116" s="918"/>
      <c r="CS116" s="918"/>
      <c r="CT116" s="918"/>
      <c r="CU116" s="918"/>
      <c r="CV116" s="918"/>
      <c r="CW116" s="918"/>
      <c r="CX116" s="918"/>
      <c r="CY116" s="918"/>
      <c r="CZ116" s="918"/>
      <c r="DA116" s="918"/>
      <c r="DB116" s="918"/>
      <c r="DC116" s="918"/>
      <c r="DD116" s="918"/>
      <c r="DE116" s="918"/>
      <c r="DF116" s="919"/>
      <c r="DG116" s="959" t="s">
        <v>107</v>
      </c>
      <c r="DH116" s="960"/>
      <c r="DI116" s="960"/>
      <c r="DJ116" s="960"/>
      <c r="DK116" s="961"/>
      <c r="DL116" s="962" t="s">
        <v>107</v>
      </c>
      <c r="DM116" s="960"/>
      <c r="DN116" s="960"/>
      <c r="DO116" s="960"/>
      <c r="DP116" s="961"/>
      <c r="DQ116" s="962" t="s">
        <v>107</v>
      </c>
      <c r="DR116" s="960"/>
      <c r="DS116" s="960"/>
      <c r="DT116" s="960"/>
      <c r="DU116" s="961"/>
      <c r="DV116" s="963" t="s">
        <v>107</v>
      </c>
      <c r="DW116" s="964"/>
      <c r="DX116" s="964"/>
      <c r="DY116" s="964"/>
      <c r="DZ116" s="965"/>
    </row>
    <row r="117" spans="1:130" s="197" customFormat="1" ht="26.25" customHeight="1">
      <c r="A117" s="905" t="s">
        <v>164</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994" t="s">
        <v>421</v>
      </c>
      <c r="Z117" s="885"/>
      <c r="AA117" s="997">
        <v>2058025</v>
      </c>
      <c r="AB117" s="967"/>
      <c r="AC117" s="967"/>
      <c r="AD117" s="967"/>
      <c r="AE117" s="968"/>
      <c r="AF117" s="966">
        <v>2090512</v>
      </c>
      <c r="AG117" s="967"/>
      <c r="AH117" s="967"/>
      <c r="AI117" s="967"/>
      <c r="AJ117" s="968"/>
      <c r="AK117" s="966">
        <v>2127601</v>
      </c>
      <c r="AL117" s="967"/>
      <c r="AM117" s="967"/>
      <c r="AN117" s="967"/>
      <c r="AO117" s="968"/>
      <c r="AP117" s="969"/>
      <c r="AQ117" s="970"/>
      <c r="AR117" s="970"/>
      <c r="AS117" s="970"/>
      <c r="AT117" s="971"/>
      <c r="AU117" s="900"/>
      <c r="AV117" s="901"/>
      <c r="AW117" s="901"/>
      <c r="AX117" s="901"/>
      <c r="AY117" s="902"/>
      <c r="AZ117" s="996" t="s">
        <v>422</v>
      </c>
      <c r="BA117" s="972"/>
      <c r="BB117" s="972"/>
      <c r="BC117" s="972"/>
      <c r="BD117" s="972"/>
      <c r="BE117" s="972"/>
      <c r="BF117" s="972"/>
      <c r="BG117" s="972"/>
      <c r="BH117" s="972"/>
      <c r="BI117" s="972"/>
      <c r="BJ117" s="972"/>
      <c r="BK117" s="972"/>
      <c r="BL117" s="972"/>
      <c r="BM117" s="972"/>
      <c r="BN117" s="972"/>
      <c r="BO117" s="972"/>
      <c r="BP117" s="973"/>
      <c r="BQ117" s="986" t="s">
        <v>423</v>
      </c>
      <c r="BR117" s="987"/>
      <c r="BS117" s="987"/>
      <c r="BT117" s="987"/>
      <c r="BU117" s="987"/>
      <c r="BV117" s="987" t="s">
        <v>423</v>
      </c>
      <c r="BW117" s="987"/>
      <c r="BX117" s="987"/>
      <c r="BY117" s="987"/>
      <c r="BZ117" s="987"/>
      <c r="CA117" s="987" t="s">
        <v>423</v>
      </c>
      <c r="CB117" s="987"/>
      <c r="CC117" s="987"/>
      <c r="CD117" s="987"/>
      <c r="CE117" s="987"/>
      <c r="CF117" s="915" t="s">
        <v>423</v>
      </c>
      <c r="CG117" s="916"/>
      <c r="CH117" s="916"/>
      <c r="CI117" s="916"/>
      <c r="CJ117" s="916"/>
      <c r="CK117" s="946"/>
      <c r="CL117" s="947"/>
      <c r="CM117" s="917" t="s">
        <v>424</v>
      </c>
      <c r="CN117" s="918"/>
      <c r="CO117" s="918"/>
      <c r="CP117" s="918"/>
      <c r="CQ117" s="918"/>
      <c r="CR117" s="918"/>
      <c r="CS117" s="918"/>
      <c r="CT117" s="918"/>
      <c r="CU117" s="918"/>
      <c r="CV117" s="918"/>
      <c r="CW117" s="918"/>
      <c r="CX117" s="918"/>
      <c r="CY117" s="918"/>
      <c r="CZ117" s="918"/>
      <c r="DA117" s="918"/>
      <c r="DB117" s="918"/>
      <c r="DC117" s="918"/>
      <c r="DD117" s="918"/>
      <c r="DE117" s="918"/>
      <c r="DF117" s="919"/>
      <c r="DG117" s="959" t="s">
        <v>423</v>
      </c>
      <c r="DH117" s="960"/>
      <c r="DI117" s="960"/>
      <c r="DJ117" s="960"/>
      <c r="DK117" s="961"/>
      <c r="DL117" s="962" t="s">
        <v>423</v>
      </c>
      <c r="DM117" s="960"/>
      <c r="DN117" s="960"/>
      <c r="DO117" s="960"/>
      <c r="DP117" s="961"/>
      <c r="DQ117" s="962" t="s">
        <v>423</v>
      </c>
      <c r="DR117" s="960"/>
      <c r="DS117" s="960"/>
      <c r="DT117" s="960"/>
      <c r="DU117" s="961"/>
      <c r="DV117" s="963" t="s">
        <v>423</v>
      </c>
      <c r="DW117" s="964"/>
      <c r="DX117" s="964"/>
      <c r="DY117" s="964"/>
      <c r="DZ117" s="965"/>
    </row>
    <row r="118" spans="1:130" s="197" customFormat="1" ht="26.25" customHeight="1">
      <c r="A118" s="905" t="s">
        <v>395</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3" t="s">
        <v>393</v>
      </c>
      <c r="AB118" s="884"/>
      <c r="AC118" s="884"/>
      <c r="AD118" s="884"/>
      <c r="AE118" s="885"/>
      <c r="AF118" s="883" t="s">
        <v>281</v>
      </c>
      <c r="AG118" s="884"/>
      <c r="AH118" s="884"/>
      <c r="AI118" s="884"/>
      <c r="AJ118" s="885"/>
      <c r="AK118" s="883" t="s">
        <v>280</v>
      </c>
      <c r="AL118" s="884"/>
      <c r="AM118" s="884"/>
      <c r="AN118" s="884"/>
      <c r="AO118" s="885"/>
      <c r="AP118" s="991" t="s">
        <v>394</v>
      </c>
      <c r="AQ118" s="992"/>
      <c r="AR118" s="992"/>
      <c r="AS118" s="992"/>
      <c r="AT118" s="993"/>
      <c r="AU118" s="903"/>
      <c r="AV118" s="904"/>
      <c r="AW118" s="904"/>
      <c r="AX118" s="904"/>
      <c r="AY118" s="904"/>
      <c r="AZ118" s="228" t="s">
        <v>164</v>
      </c>
      <c r="BA118" s="228"/>
      <c r="BB118" s="228"/>
      <c r="BC118" s="228"/>
      <c r="BD118" s="228"/>
      <c r="BE118" s="228"/>
      <c r="BF118" s="228"/>
      <c r="BG118" s="228"/>
      <c r="BH118" s="228"/>
      <c r="BI118" s="228"/>
      <c r="BJ118" s="228"/>
      <c r="BK118" s="228"/>
      <c r="BL118" s="228"/>
      <c r="BM118" s="228"/>
      <c r="BN118" s="228"/>
      <c r="BO118" s="994" t="s">
        <v>425</v>
      </c>
      <c r="BP118" s="995"/>
      <c r="BQ118" s="986">
        <v>24973391</v>
      </c>
      <c r="BR118" s="987"/>
      <c r="BS118" s="987"/>
      <c r="BT118" s="987"/>
      <c r="BU118" s="987"/>
      <c r="BV118" s="987">
        <v>24561943</v>
      </c>
      <c r="BW118" s="987"/>
      <c r="BX118" s="987"/>
      <c r="BY118" s="987"/>
      <c r="BZ118" s="987"/>
      <c r="CA118" s="987">
        <v>25679542</v>
      </c>
      <c r="CB118" s="987"/>
      <c r="CC118" s="987"/>
      <c r="CD118" s="987"/>
      <c r="CE118" s="987"/>
      <c r="CF118" s="988"/>
      <c r="CG118" s="989"/>
      <c r="CH118" s="989"/>
      <c r="CI118" s="989"/>
      <c r="CJ118" s="990"/>
      <c r="CK118" s="946"/>
      <c r="CL118" s="947"/>
      <c r="CM118" s="917" t="s">
        <v>426</v>
      </c>
      <c r="CN118" s="918"/>
      <c r="CO118" s="918"/>
      <c r="CP118" s="918"/>
      <c r="CQ118" s="918"/>
      <c r="CR118" s="918"/>
      <c r="CS118" s="918"/>
      <c r="CT118" s="918"/>
      <c r="CU118" s="918"/>
      <c r="CV118" s="918"/>
      <c r="CW118" s="918"/>
      <c r="CX118" s="918"/>
      <c r="CY118" s="918"/>
      <c r="CZ118" s="918"/>
      <c r="DA118" s="918"/>
      <c r="DB118" s="918"/>
      <c r="DC118" s="918"/>
      <c r="DD118" s="918"/>
      <c r="DE118" s="918"/>
      <c r="DF118" s="919"/>
      <c r="DG118" s="959" t="s">
        <v>423</v>
      </c>
      <c r="DH118" s="960"/>
      <c r="DI118" s="960"/>
      <c r="DJ118" s="960"/>
      <c r="DK118" s="961"/>
      <c r="DL118" s="962" t="s">
        <v>423</v>
      </c>
      <c r="DM118" s="960"/>
      <c r="DN118" s="960"/>
      <c r="DO118" s="960"/>
      <c r="DP118" s="961"/>
      <c r="DQ118" s="962" t="s">
        <v>423</v>
      </c>
      <c r="DR118" s="960"/>
      <c r="DS118" s="960"/>
      <c r="DT118" s="960"/>
      <c r="DU118" s="961"/>
      <c r="DV118" s="963" t="s">
        <v>423</v>
      </c>
      <c r="DW118" s="964"/>
      <c r="DX118" s="964"/>
      <c r="DY118" s="964"/>
      <c r="DZ118" s="965"/>
    </row>
    <row r="119" spans="1:130" s="197" customFormat="1" ht="26.25" customHeight="1">
      <c r="A119" s="975" t="s">
        <v>398</v>
      </c>
      <c r="B119" s="945"/>
      <c r="C119" s="924" t="s">
        <v>399</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890" t="s">
        <v>423</v>
      </c>
      <c r="AB119" s="891"/>
      <c r="AC119" s="891"/>
      <c r="AD119" s="891"/>
      <c r="AE119" s="892"/>
      <c r="AF119" s="893" t="s">
        <v>423</v>
      </c>
      <c r="AG119" s="891"/>
      <c r="AH119" s="891"/>
      <c r="AI119" s="891"/>
      <c r="AJ119" s="892"/>
      <c r="AK119" s="893" t="s">
        <v>423</v>
      </c>
      <c r="AL119" s="891"/>
      <c r="AM119" s="891"/>
      <c r="AN119" s="891"/>
      <c r="AO119" s="892"/>
      <c r="AP119" s="894" t="s">
        <v>423</v>
      </c>
      <c r="AQ119" s="895"/>
      <c r="AR119" s="895"/>
      <c r="AS119" s="895"/>
      <c r="AT119" s="896"/>
      <c r="AU119" s="978" t="s">
        <v>427</v>
      </c>
      <c r="AV119" s="979"/>
      <c r="AW119" s="979"/>
      <c r="AX119" s="979"/>
      <c r="AY119" s="980"/>
      <c r="AZ119" s="941" t="s">
        <v>428</v>
      </c>
      <c r="BA119" s="888"/>
      <c r="BB119" s="888"/>
      <c r="BC119" s="888"/>
      <c r="BD119" s="888"/>
      <c r="BE119" s="888"/>
      <c r="BF119" s="888"/>
      <c r="BG119" s="888"/>
      <c r="BH119" s="888"/>
      <c r="BI119" s="888"/>
      <c r="BJ119" s="888"/>
      <c r="BK119" s="888"/>
      <c r="BL119" s="888"/>
      <c r="BM119" s="888"/>
      <c r="BN119" s="888"/>
      <c r="BO119" s="888"/>
      <c r="BP119" s="889"/>
      <c r="BQ119" s="927">
        <v>9050526</v>
      </c>
      <c r="BR119" s="928"/>
      <c r="BS119" s="928"/>
      <c r="BT119" s="928"/>
      <c r="BU119" s="928"/>
      <c r="BV119" s="928">
        <v>9250411</v>
      </c>
      <c r="BW119" s="928"/>
      <c r="BX119" s="928"/>
      <c r="BY119" s="928"/>
      <c r="BZ119" s="928"/>
      <c r="CA119" s="928">
        <v>8649019</v>
      </c>
      <c r="CB119" s="928"/>
      <c r="CC119" s="928"/>
      <c r="CD119" s="928"/>
      <c r="CE119" s="928"/>
      <c r="CF119" s="942">
        <v>106.7</v>
      </c>
      <c r="CG119" s="943"/>
      <c r="CH119" s="943"/>
      <c r="CI119" s="943"/>
      <c r="CJ119" s="943"/>
      <c r="CK119" s="948"/>
      <c r="CL119" s="949"/>
      <c r="CM119" s="1005" t="s">
        <v>429</v>
      </c>
      <c r="CN119" s="1006"/>
      <c r="CO119" s="1006"/>
      <c r="CP119" s="1006"/>
      <c r="CQ119" s="1006"/>
      <c r="CR119" s="1006"/>
      <c r="CS119" s="1006"/>
      <c r="CT119" s="1006"/>
      <c r="CU119" s="1006"/>
      <c r="CV119" s="1006"/>
      <c r="CW119" s="1006"/>
      <c r="CX119" s="1006"/>
      <c r="CY119" s="1006"/>
      <c r="CZ119" s="1006"/>
      <c r="DA119" s="1006"/>
      <c r="DB119" s="1006"/>
      <c r="DC119" s="1006"/>
      <c r="DD119" s="1006"/>
      <c r="DE119" s="1006"/>
      <c r="DF119" s="1007"/>
      <c r="DG119" s="998" t="s">
        <v>423</v>
      </c>
      <c r="DH119" s="999"/>
      <c r="DI119" s="999"/>
      <c r="DJ119" s="999"/>
      <c r="DK119" s="1000"/>
      <c r="DL119" s="1001" t="s">
        <v>423</v>
      </c>
      <c r="DM119" s="999"/>
      <c r="DN119" s="999"/>
      <c r="DO119" s="999"/>
      <c r="DP119" s="1000"/>
      <c r="DQ119" s="1001" t="s">
        <v>423</v>
      </c>
      <c r="DR119" s="999"/>
      <c r="DS119" s="999"/>
      <c r="DT119" s="999"/>
      <c r="DU119" s="1000"/>
      <c r="DV119" s="1002" t="s">
        <v>423</v>
      </c>
      <c r="DW119" s="1003"/>
      <c r="DX119" s="1003"/>
      <c r="DY119" s="1003"/>
      <c r="DZ119" s="1004"/>
    </row>
    <row r="120" spans="1:130" s="197" customFormat="1" ht="26.25" customHeight="1">
      <c r="A120" s="976"/>
      <c r="B120" s="947"/>
      <c r="C120" s="917" t="s">
        <v>404</v>
      </c>
      <c r="D120" s="918"/>
      <c r="E120" s="918"/>
      <c r="F120" s="918"/>
      <c r="G120" s="918"/>
      <c r="H120" s="918"/>
      <c r="I120" s="918"/>
      <c r="J120" s="918"/>
      <c r="K120" s="918"/>
      <c r="L120" s="918"/>
      <c r="M120" s="918"/>
      <c r="N120" s="918"/>
      <c r="O120" s="918"/>
      <c r="P120" s="918"/>
      <c r="Q120" s="918"/>
      <c r="R120" s="918"/>
      <c r="S120" s="918"/>
      <c r="T120" s="918"/>
      <c r="U120" s="918"/>
      <c r="V120" s="918"/>
      <c r="W120" s="918"/>
      <c r="X120" s="918"/>
      <c r="Y120" s="918"/>
      <c r="Z120" s="919"/>
      <c r="AA120" s="959" t="s">
        <v>423</v>
      </c>
      <c r="AB120" s="960"/>
      <c r="AC120" s="960"/>
      <c r="AD120" s="960"/>
      <c r="AE120" s="961"/>
      <c r="AF120" s="962" t="s">
        <v>423</v>
      </c>
      <c r="AG120" s="960"/>
      <c r="AH120" s="960"/>
      <c r="AI120" s="960"/>
      <c r="AJ120" s="961"/>
      <c r="AK120" s="962" t="s">
        <v>423</v>
      </c>
      <c r="AL120" s="960"/>
      <c r="AM120" s="960"/>
      <c r="AN120" s="960"/>
      <c r="AO120" s="961"/>
      <c r="AP120" s="963" t="s">
        <v>423</v>
      </c>
      <c r="AQ120" s="964"/>
      <c r="AR120" s="964"/>
      <c r="AS120" s="964"/>
      <c r="AT120" s="965"/>
      <c r="AU120" s="981"/>
      <c r="AV120" s="982"/>
      <c r="AW120" s="982"/>
      <c r="AX120" s="982"/>
      <c r="AY120" s="983"/>
      <c r="AZ120" s="950" t="s">
        <v>430</v>
      </c>
      <c r="BA120" s="951"/>
      <c r="BB120" s="951"/>
      <c r="BC120" s="951"/>
      <c r="BD120" s="951"/>
      <c r="BE120" s="951"/>
      <c r="BF120" s="951"/>
      <c r="BG120" s="951"/>
      <c r="BH120" s="951"/>
      <c r="BI120" s="951"/>
      <c r="BJ120" s="951"/>
      <c r="BK120" s="951"/>
      <c r="BL120" s="951"/>
      <c r="BM120" s="951"/>
      <c r="BN120" s="951"/>
      <c r="BO120" s="951"/>
      <c r="BP120" s="952"/>
      <c r="BQ120" s="920">
        <v>1628934</v>
      </c>
      <c r="BR120" s="921"/>
      <c r="BS120" s="921"/>
      <c r="BT120" s="921"/>
      <c r="BU120" s="921"/>
      <c r="BV120" s="921">
        <v>1485757</v>
      </c>
      <c r="BW120" s="921"/>
      <c r="BX120" s="921"/>
      <c r="BY120" s="921"/>
      <c r="BZ120" s="921"/>
      <c r="CA120" s="921">
        <v>1255533</v>
      </c>
      <c r="CB120" s="921"/>
      <c r="CC120" s="921"/>
      <c r="CD120" s="921"/>
      <c r="CE120" s="921"/>
      <c r="CF120" s="915">
        <v>15.5</v>
      </c>
      <c r="CG120" s="916"/>
      <c r="CH120" s="916"/>
      <c r="CI120" s="916"/>
      <c r="CJ120" s="916"/>
      <c r="CK120" s="1014" t="s">
        <v>431</v>
      </c>
      <c r="CL120" s="1015"/>
      <c r="CM120" s="1015"/>
      <c r="CN120" s="1015"/>
      <c r="CO120" s="1016"/>
      <c r="CP120" s="1022" t="s">
        <v>432</v>
      </c>
      <c r="CQ120" s="1023"/>
      <c r="CR120" s="1023"/>
      <c r="CS120" s="1023"/>
      <c r="CT120" s="1023"/>
      <c r="CU120" s="1023"/>
      <c r="CV120" s="1023"/>
      <c r="CW120" s="1023"/>
      <c r="CX120" s="1023"/>
      <c r="CY120" s="1023"/>
      <c r="CZ120" s="1023"/>
      <c r="DA120" s="1023"/>
      <c r="DB120" s="1023"/>
      <c r="DC120" s="1023"/>
      <c r="DD120" s="1023"/>
      <c r="DE120" s="1023"/>
      <c r="DF120" s="1024"/>
      <c r="DG120" s="927">
        <v>5764168</v>
      </c>
      <c r="DH120" s="928"/>
      <c r="DI120" s="928"/>
      <c r="DJ120" s="928"/>
      <c r="DK120" s="928"/>
      <c r="DL120" s="928">
        <v>6030668</v>
      </c>
      <c r="DM120" s="928"/>
      <c r="DN120" s="928"/>
      <c r="DO120" s="928"/>
      <c r="DP120" s="928"/>
      <c r="DQ120" s="928">
        <v>6387309</v>
      </c>
      <c r="DR120" s="928"/>
      <c r="DS120" s="928"/>
      <c r="DT120" s="928"/>
      <c r="DU120" s="928"/>
      <c r="DV120" s="929">
        <v>78.8</v>
      </c>
      <c r="DW120" s="929"/>
      <c r="DX120" s="929"/>
      <c r="DY120" s="929"/>
      <c r="DZ120" s="930"/>
    </row>
    <row r="121" spans="1:130" s="197" customFormat="1" ht="26.25" customHeight="1">
      <c r="A121" s="976"/>
      <c r="B121" s="947"/>
      <c r="C121" s="1011" t="s">
        <v>433</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59" t="s">
        <v>423</v>
      </c>
      <c r="AB121" s="960"/>
      <c r="AC121" s="960"/>
      <c r="AD121" s="960"/>
      <c r="AE121" s="961"/>
      <c r="AF121" s="962" t="s">
        <v>423</v>
      </c>
      <c r="AG121" s="960"/>
      <c r="AH121" s="960"/>
      <c r="AI121" s="960"/>
      <c r="AJ121" s="961"/>
      <c r="AK121" s="962" t="s">
        <v>423</v>
      </c>
      <c r="AL121" s="960"/>
      <c r="AM121" s="960"/>
      <c r="AN121" s="960"/>
      <c r="AO121" s="961"/>
      <c r="AP121" s="963" t="s">
        <v>423</v>
      </c>
      <c r="AQ121" s="964"/>
      <c r="AR121" s="964"/>
      <c r="AS121" s="964"/>
      <c r="AT121" s="965"/>
      <c r="AU121" s="981"/>
      <c r="AV121" s="982"/>
      <c r="AW121" s="982"/>
      <c r="AX121" s="982"/>
      <c r="AY121" s="983"/>
      <c r="AZ121" s="996" t="s">
        <v>434</v>
      </c>
      <c r="BA121" s="972"/>
      <c r="BB121" s="972"/>
      <c r="BC121" s="972"/>
      <c r="BD121" s="972"/>
      <c r="BE121" s="972"/>
      <c r="BF121" s="972"/>
      <c r="BG121" s="972"/>
      <c r="BH121" s="972"/>
      <c r="BI121" s="972"/>
      <c r="BJ121" s="972"/>
      <c r="BK121" s="972"/>
      <c r="BL121" s="972"/>
      <c r="BM121" s="972"/>
      <c r="BN121" s="972"/>
      <c r="BO121" s="972"/>
      <c r="BP121" s="973"/>
      <c r="BQ121" s="986">
        <v>17284734</v>
      </c>
      <c r="BR121" s="987"/>
      <c r="BS121" s="987"/>
      <c r="BT121" s="987"/>
      <c r="BU121" s="987"/>
      <c r="BV121" s="987">
        <v>17990026</v>
      </c>
      <c r="BW121" s="987"/>
      <c r="BX121" s="987"/>
      <c r="BY121" s="987"/>
      <c r="BZ121" s="987"/>
      <c r="CA121" s="987">
        <v>16502355</v>
      </c>
      <c r="CB121" s="987"/>
      <c r="CC121" s="987"/>
      <c r="CD121" s="987"/>
      <c r="CE121" s="987"/>
      <c r="CF121" s="1025">
        <v>203.6</v>
      </c>
      <c r="CG121" s="1026"/>
      <c r="CH121" s="1026"/>
      <c r="CI121" s="1026"/>
      <c r="CJ121" s="1026"/>
      <c r="CK121" s="1017"/>
      <c r="CL121" s="1018"/>
      <c r="CM121" s="1018"/>
      <c r="CN121" s="1018"/>
      <c r="CO121" s="1019"/>
      <c r="CP121" s="1008" t="s">
        <v>435</v>
      </c>
      <c r="CQ121" s="1009"/>
      <c r="CR121" s="1009"/>
      <c r="CS121" s="1009"/>
      <c r="CT121" s="1009"/>
      <c r="CU121" s="1009"/>
      <c r="CV121" s="1009"/>
      <c r="CW121" s="1009"/>
      <c r="CX121" s="1009"/>
      <c r="CY121" s="1009"/>
      <c r="CZ121" s="1009"/>
      <c r="DA121" s="1009"/>
      <c r="DB121" s="1009"/>
      <c r="DC121" s="1009"/>
      <c r="DD121" s="1009"/>
      <c r="DE121" s="1009"/>
      <c r="DF121" s="1010"/>
      <c r="DG121" s="920" t="s">
        <v>423</v>
      </c>
      <c r="DH121" s="921"/>
      <c r="DI121" s="921"/>
      <c r="DJ121" s="921"/>
      <c r="DK121" s="921"/>
      <c r="DL121" s="921" t="s">
        <v>423</v>
      </c>
      <c r="DM121" s="921"/>
      <c r="DN121" s="921"/>
      <c r="DO121" s="921"/>
      <c r="DP121" s="921"/>
      <c r="DQ121" s="921" t="s">
        <v>423</v>
      </c>
      <c r="DR121" s="921"/>
      <c r="DS121" s="921"/>
      <c r="DT121" s="921"/>
      <c r="DU121" s="921"/>
      <c r="DV121" s="922" t="s">
        <v>423</v>
      </c>
      <c r="DW121" s="922"/>
      <c r="DX121" s="922"/>
      <c r="DY121" s="922"/>
      <c r="DZ121" s="923"/>
    </row>
    <row r="122" spans="1:130" s="197" customFormat="1" ht="26.25" customHeight="1">
      <c r="A122" s="976"/>
      <c r="B122" s="947"/>
      <c r="C122" s="917" t="s">
        <v>414</v>
      </c>
      <c r="D122" s="918"/>
      <c r="E122" s="918"/>
      <c r="F122" s="918"/>
      <c r="G122" s="918"/>
      <c r="H122" s="918"/>
      <c r="I122" s="918"/>
      <c r="J122" s="918"/>
      <c r="K122" s="918"/>
      <c r="L122" s="918"/>
      <c r="M122" s="918"/>
      <c r="N122" s="918"/>
      <c r="O122" s="918"/>
      <c r="P122" s="918"/>
      <c r="Q122" s="918"/>
      <c r="R122" s="918"/>
      <c r="S122" s="918"/>
      <c r="T122" s="918"/>
      <c r="U122" s="918"/>
      <c r="V122" s="918"/>
      <c r="W122" s="918"/>
      <c r="X122" s="918"/>
      <c r="Y122" s="918"/>
      <c r="Z122" s="919"/>
      <c r="AA122" s="959" t="s">
        <v>423</v>
      </c>
      <c r="AB122" s="960"/>
      <c r="AC122" s="960"/>
      <c r="AD122" s="960"/>
      <c r="AE122" s="961"/>
      <c r="AF122" s="962" t="s">
        <v>423</v>
      </c>
      <c r="AG122" s="960"/>
      <c r="AH122" s="960"/>
      <c r="AI122" s="960"/>
      <c r="AJ122" s="961"/>
      <c r="AK122" s="962" t="s">
        <v>423</v>
      </c>
      <c r="AL122" s="960"/>
      <c r="AM122" s="960"/>
      <c r="AN122" s="960"/>
      <c r="AO122" s="961"/>
      <c r="AP122" s="963" t="s">
        <v>423</v>
      </c>
      <c r="AQ122" s="964"/>
      <c r="AR122" s="964"/>
      <c r="AS122" s="964"/>
      <c r="AT122" s="965"/>
      <c r="AU122" s="984"/>
      <c r="AV122" s="985"/>
      <c r="AW122" s="985"/>
      <c r="AX122" s="985"/>
      <c r="AY122" s="985"/>
      <c r="AZ122" s="228" t="s">
        <v>164</v>
      </c>
      <c r="BA122" s="228"/>
      <c r="BB122" s="228"/>
      <c r="BC122" s="228"/>
      <c r="BD122" s="228"/>
      <c r="BE122" s="228"/>
      <c r="BF122" s="228"/>
      <c r="BG122" s="228"/>
      <c r="BH122" s="228"/>
      <c r="BI122" s="228"/>
      <c r="BJ122" s="228"/>
      <c r="BK122" s="228"/>
      <c r="BL122" s="228"/>
      <c r="BM122" s="228"/>
      <c r="BN122" s="228"/>
      <c r="BO122" s="994" t="s">
        <v>436</v>
      </c>
      <c r="BP122" s="995"/>
      <c r="BQ122" s="1035">
        <v>27964194</v>
      </c>
      <c r="BR122" s="1036"/>
      <c r="BS122" s="1036"/>
      <c r="BT122" s="1036"/>
      <c r="BU122" s="1036"/>
      <c r="BV122" s="1036">
        <v>28726194</v>
      </c>
      <c r="BW122" s="1036"/>
      <c r="BX122" s="1036"/>
      <c r="BY122" s="1036"/>
      <c r="BZ122" s="1036"/>
      <c r="CA122" s="1036">
        <v>26406907</v>
      </c>
      <c r="CB122" s="1036"/>
      <c r="CC122" s="1036"/>
      <c r="CD122" s="1036"/>
      <c r="CE122" s="1036"/>
      <c r="CF122" s="988"/>
      <c r="CG122" s="989"/>
      <c r="CH122" s="989"/>
      <c r="CI122" s="989"/>
      <c r="CJ122" s="990"/>
      <c r="CK122" s="1017"/>
      <c r="CL122" s="1018"/>
      <c r="CM122" s="1018"/>
      <c r="CN122" s="1018"/>
      <c r="CO122" s="1019"/>
      <c r="CP122" s="1008" t="s">
        <v>374</v>
      </c>
      <c r="CQ122" s="1009"/>
      <c r="CR122" s="1009"/>
      <c r="CS122" s="1009"/>
      <c r="CT122" s="1009"/>
      <c r="CU122" s="1009"/>
      <c r="CV122" s="1009"/>
      <c r="CW122" s="1009"/>
      <c r="CX122" s="1009"/>
      <c r="CY122" s="1009"/>
      <c r="CZ122" s="1009"/>
      <c r="DA122" s="1009"/>
      <c r="DB122" s="1009"/>
      <c r="DC122" s="1009"/>
      <c r="DD122" s="1009"/>
      <c r="DE122" s="1009"/>
      <c r="DF122" s="1010"/>
      <c r="DG122" s="920" t="s">
        <v>107</v>
      </c>
      <c r="DH122" s="921"/>
      <c r="DI122" s="921"/>
      <c r="DJ122" s="921"/>
      <c r="DK122" s="921"/>
      <c r="DL122" s="921" t="s">
        <v>107</v>
      </c>
      <c r="DM122" s="921"/>
      <c r="DN122" s="921"/>
      <c r="DO122" s="921"/>
      <c r="DP122" s="921"/>
      <c r="DQ122" s="921" t="s">
        <v>107</v>
      </c>
      <c r="DR122" s="921"/>
      <c r="DS122" s="921"/>
      <c r="DT122" s="921"/>
      <c r="DU122" s="921"/>
      <c r="DV122" s="922" t="s">
        <v>107</v>
      </c>
      <c r="DW122" s="922"/>
      <c r="DX122" s="922"/>
      <c r="DY122" s="922"/>
      <c r="DZ122" s="923"/>
    </row>
    <row r="123" spans="1:130" s="197" customFormat="1" ht="26.25" customHeight="1" thickBot="1">
      <c r="A123" s="976"/>
      <c r="B123" s="947"/>
      <c r="C123" s="917" t="s">
        <v>420</v>
      </c>
      <c r="D123" s="918"/>
      <c r="E123" s="918"/>
      <c r="F123" s="918"/>
      <c r="G123" s="918"/>
      <c r="H123" s="918"/>
      <c r="I123" s="918"/>
      <c r="J123" s="918"/>
      <c r="K123" s="918"/>
      <c r="L123" s="918"/>
      <c r="M123" s="918"/>
      <c r="N123" s="918"/>
      <c r="O123" s="918"/>
      <c r="P123" s="918"/>
      <c r="Q123" s="918"/>
      <c r="R123" s="918"/>
      <c r="S123" s="918"/>
      <c r="T123" s="918"/>
      <c r="U123" s="918"/>
      <c r="V123" s="918"/>
      <c r="W123" s="918"/>
      <c r="X123" s="918"/>
      <c r="Y123" s="918"/>
      <c r="Z123" s="919"/>
      <c r="AA123" s="959" t="s">
        <v>107</v>
      </c>
      <c r="AB123" s="960"/>
      <c r="AC123" s="960"/>
      <c r="AD123" s="960"/>
      <c r="AE123" s="961"/>
      <c r="AF123" s="962" t="s">
        <v>107</v>
      </c>
      <c r="AG123" s="960"/>
      <c r="AH123" s="960"/>
      <c r="AI123" s="960"/>
      <c r="AJ123" s="961"/>
      <c r="AK123" s="962" t="s">
        <v>107</v>
      </c>
      <c r="AL123" s="960"/>
      <c r="AM123" s="960"/>
      <c r="AN123" s="960"/>
      <c r="AO123" s="961"/>
      <c r="AP123" s="963" t="s">
        <v>107</v>
      </c>
      <c r="AQ123" s="964"/>
      <c r="AR123" s="964"/>
      <c r="AS123" s="964"/>
      <c r="AT123" s="965"/>
      <c r="AU123" s="1032" t="s">
        <v>437</v>
      </c>
      <c r="AV123" s="1033"/>
      <c r="AW123" s="1033"/>
      <c r="AX123" s="1033"/>
      <c r="AY123" s="1033"/>
      <c r="AZ123" s="1033"/>
      <c r="BA123" s="1033"/>
      <c r="BB123" s="1033"/>
      <c r="BC123" s="1033"/>
      <c r="BD123" s="1033"/>
      <c r="BE123" s="1033"/>
      <c r="BF123" s="1033"/>
      <c r="BG123" s="1033"/>
      <c r="BH123" s="1033"/>
      <c r="BI123" s="1033"/>
      <c r="BJ123" s="1033"/>
      <c r="BK123" s="1033"/>
      <c r="BL123" s="1033"/>
      <c r="BM123" s="1033"/>
      <c r="BN123" s="1033"/>
      <c r="BO123" s="1033"/>
      <c r="BP123" s="1034"/>
      <c r="BQ123" s="1027" t="s">
        <v>107</v>
      </c>
      <c r="BR123" s="1028"/>
      <c r="BS123" s="1028"/>
      <c r="BT123" s="1028"/>
      <c r="BU123" s="1028"/>
      <c r="BV123" s="1028" t="s">
        <v>107</v>
      </c>
      <c r="BW123" s="1028"/>
      <c r="BX123" s="1028"/>
      <c r="BY123" s="1028"/>
      <c r="BZ123" s="1028"/>
      <c r="CA123" s="1028" t="s">
        <v>107</v>
      </c>
      <c r="CB123" s="1028"/>
      <c r="CC123" s="1028"/>
      <c r="CD123" s="1028"/>
      <c r="CE123" s="1028"/>
      <c r="CF123" s="1029"/>
      <c r="CG123" s="1030"/>
      <c r="CH123" s="1030"/>
      <c r="CI123" s="1030"/>
      <c r="CJ123" s="1031"/>
      <c r="CK123" s="1017"/>
      <c r="CL123" s="1018"/>
      <c r="CM123" s="1018"/>
      <c r="CN123" s="1018"/>
      <c r="CO123" s="1019"/>
      <c r="CP123" s="1008" t="s">
        <v>372</v>
      </c>
      <c r="CQ123" s="1009"/>
      <c r="CR123" s="1009"/>
      <c r="CS123" s="1009"/>
      <c r="CT123" s="1009"/>
      <c r="CU123" s="1009"/>
      <c r="CV123" s="1009"/>
      <c r="CW123" s="1009"/>
      <c r="CX123" s="1009"/>
      <c r="CY123" s="1009"/>
      <c r="CZ123" s="1009"/>
      <c r="DA123" s="1009"/>
      <c r="DB123" s="1009"/>
      <c r="DC123" s="1009"/>
      <c r="DD123" s="1009"/>
      <c r="DE123" s="1009"/>
      <c r="DF123" s="1010"/>
      <c r="DG123" s="959" t="s">
        <v>107</v>
      </c>
      <c r="DH123" s="960"/>
      <c r="DI123" s="960"/>
      <c r="DJ123" s="960"/>
      <c r="DK123" s="961"/>
      <c r="DL123" s="962" t="s">
        <v>107</v>
      </c>
      <c r="DM123" s="960"/>
      <c r="DN123" s="960"/>
      <c r="DO123" s="960"/>
      <c r="DP123" s="961"/>
      <c r="DQ123" s="962" t="s">
        <v>107</v>
      </c>
      <c r="DR123" s="960"/>
      <c r="DS123" s="960"/>
      <c r="DT123" s="960"/>
      <c r="DU123" s="961"/>
      <c r="DV123" s="963" t="s">
        <v>107</v>
      </c>
      <c r="DW123" s="964"/>
      <c r="DX123" s="964"/>
      <c r="DY123" s="964"/>
      <c r="DZ123" s="965"/>
    </row>
    <row r="124" spans="1:130" s="197" customFormat="1" ht="26.25" customHeight="1">
      <c r="A124" s="976"/>
      <c r="B124" s="947"/>
      <c r="C124" s="917" t="s">
        <v>424</v>
      </c>
      <c r="D124" s="918"/>
      <c r="E124" s="918"/>
      <c r="F124" s="918"/>
      <c r="G124" s="918"/>
      <c r="H124" s="918"/>
      <c r="I124" s="918"/>
      <c r="J124" s="918"/>
      <c r="K124" s="918"/>
      <c r="L124" s="918"/>
      <c r="M124" s="918"/>
      <c r="N124" s="918"/>
      <c r="O124" s="918"/>
      <c r="P124" s="918"/>
      <c r="Q124" s="918"/>
      <c r="R124" s="918"/>
      <c r="S124" s="918"/>
      <c r="T124" s="918"/>
      <c r="U124" s="918"/>
      <c r="V124" s="918"/>
      <c r="W124" s="918"/>
      <c r="X124" s="918"/>
      <c r="Y124" s="918"/>
      <c r="Z124" s="919"/>
      <c r="AA124" s="959" t="s">
        <v>107</v>
      </c>
      <c r="AB124" s="960"/>
      <c r="AC124" s="960"/>
      <c r="AD124" s="960"/>
      <c r="AE124" s="961"/>
      <c r="AF124" s="962" t="s">
        <v>107</v>
      </c>
      <c r="AG124" s="960"/>
      <c r="AH124" s="960"/>
      <c r="AI124" s="960"/>
      <c r="AJ124" s="961"/>
      <c r="AK124" s="962" t="s">
        <v>107</v>
      </c>
      <c r="AL124" s="960"/>
      <c r="AM124" s="960"/>
      <c r="AN124" s="960"/>
      <c r="AO124" s="961"/>
      <c r="AP124" s="963" t="s">
        <v>107</v>
      </c>
      <c r="AQ124" s="964"/>
      <c r="AR124" s="964"/>
      <c r="AS124" s="964"/>
      <c r="AT124" s="965"/>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20"/>
      <c r="CL124" s="1020"/>
      <c r="CM124" s="1020"/>
      <c r="CN124" s="1020"/>
      <c r="CO124" s="1021"/>
      <c r="CP124" s="1008" t="s">
        <v>438</v>
      </c>
      <c r="CQ124" s="1009"/>
      <c r="CR124" s="1009"/>
      <c r="CS124" s="1009"/>
      <c r="CT124" s="1009"/>
      <c r="CU124" s="1009"/>
      <c r="CV124" s="1009"/>
      <c r="CW124" s="1009"/>
      <c r="CX124" s="1009"/>
      <c r="CY124" s="1009"/>
      <c r="CZ124" s="1009"/>
      <c r="DA124" s="1009"/>
      <c r="DB124" s="1009"/>
      <c r="DC124" s="1009"/>
      <c r="DD124" s="1009"/>
      <c r="DE124" s="1009"/>
      <c r="DF124" s="1010"/>
      <c r="DG124" s="998" t="s">
        <v>107</v>
      </c>
      <c r="DH124" s="999"/>
      <c r="DI124" s="999"/>
      <c r="DJ124" s="999"/>
      <c r="DK124" s="1000"/>
      <c r="DL124" s="1001" t="s">
        <v>107</v>
      </c>
      <c r="DM124" s="999"/>
      <c r="DN124" s="999"/>
      <c r="DO124" s="999"/>
      <c r="DP124" s="1000"/>
      <c r="DQ124" s="1001" t="s">
        <v>107</v>
      </c>
      <c r="DR124" s="999"/>
      <c r="DS124" s="999"/>
      <c r="DT124" s="999"/>
      <c r="DU124" s="1000"/>
      <c r="DV124" s="1002" t="s">
        <v>107</v>
      </c>
      <c r="DW124" s="1003"/>
      <c r="DX124" s="1003"/>
      <c r="DY124" s="1003"/>
      <c r="DZ124" s="1004"/>
    </row>
    <row r="125" spans="1:130" s="197" customFormat="1" ht="26.25" customHeight="1" thickBot="1">
      <c r="A125" s="976"/>
      <c r="B125" s="947"/>
      <c r="C125" s="917" t="s">
        <v>426</v>
      </c>
      <c r="D125" s="918"/>
      <c r="E125" s="918"/>
      <c r="F125" s="918"/>
      <c r="G125" s="918"/>
      <c r="H125" s="918"/>
      <c r="I125" s="918"/>
      <c r="J125" s="918"/>
      <c r="K125" s="918"/>
      <c r="L125" s="918"/>
      <c r="M125" s="918"/>
      <c r="N125" s="918"/>
      <c r="O125" s="918"/>
      <c r="P125" s="918"/>
      <c r="Q125" s="918"/>
      <c r="R125" s="918"/>
      <c r="S125" s="918"/>
      <c r="T125" s="918"/>
      <c r="U125" s="918"/>
      <c r="V125" s="918"/>
      <c r="W125" s="918"/>
      <c r="X125" s="918"/>
      <c r="Y125" s="918"/>
      <c r="Z125" s="919"/>
      <c r="AA125" s="959" t="s">
        <v>107</v>
      </c>
      <c r="AB125" s="960"/>
      <c r="AC125" s="960"/>
      <c r="AD125" s="960"/>
      <c r="AE125" s="961"/>
      <c r="AF125" s="962" t="s">
        <v>107</v>
      </c>
      <c r="AG125" s="960"/>
      <c r="AH125" s="960"/>
      <c r="AI125" s="960"/>
      <c r="AJ125" s="961"/>
      <c r="AK125" s="962" t="s">
        <v>107</v>
      </c>
      <c r="AL125" s="960"/>
      <c r="AM125" s="960"/>
      <c r="AN125" s="960"/>
      <c r="AO125" s="961"/>
      <c r="AP125" s="963" t="s">
        <v>107</v>
      </c>
      <c r="AQ125" s="964"/>
      <c r="AR125" s="964"/>
      <c r="AS125" s="964"/>
      <c r="AT125" s="965"/>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5" t="s">
        <v>439</v>
      </c>
      <c r="CL125" s="1015"/>
      <c r="CM125" s="1015"/>
      <c r="CN125" s="1015"/>
      <c r="CO125" s="1016"/>
      <c r="CP125" s="941" t="s">
        <v>440</v>
      </c>
      <c r="CQ125" s="888"/>
      <c r="CR125" s="888"/>
      <c r="CS125" s="888"/>
      <c r="CT125" s="888"/>
      <c r="CU125" s="888"/>
      <c r="CV125" s="888"/>
      <c r="CW125" s="888"/>
      <c r="CX125" s="888"/>
      <c r="CY125" s="888"/>
      <c r="CZ125" s="888"/>
      <c r="DA125" s="888"/>
      <c r="DB125" s="888"/>
      <c r="DC125" s="888"/>
      <c r="DD125" s="888"/>
      <c r="DE125" s="888"/>
      <c r="DF125" s="889"/>
      <c r="DG125" s="927" t="s">
        <v>107</v>
      </c>
      <c r="DH125" s="928"/>
      <c r="DI125" s="928"/>
      <c r="DJ125" s="928"/>
      <c r="DK125" s="928"/>
      <c r="DL125" s="928" t="s">
        <v>107</v>
      </c>
      <c r="DM125" s="928"/>
      <c r="DN125" s="928"/>
      <c r="DO125" s="928"/>
      <c r="DP125" s="928"/>
      <c r="DQ125" s="928" t="s">
        <v>107</v>
      </c>
      <c r="DR125" s="928"/>
      <c r="DS125" s="928"/>
      <c r="DT125" s="928"/>
      <c r="DU125" s="928"/>
      <c r="DV125" s="929" t="s">
        <v>107</v>
      </c>
      <c r="DW125" s="929"/>
      <c r="DX125" s="929"/>
      <c r="DY125" s="929"/>
      <c r="DZ125" s="930"/>
    </row>
    <row r="126" spans="1:130" s="197" customFormat="1" ht="26.25" customHeight="1">
      <c r="A126" s="976"/>
      <c r="B126" s="947"/>
      <c r="C126" s="917" t="s">
        <v>429</v>
      </c>
      <c r="D126" s="918"/>
      <c r="E126" s="918"/>
      <c r="F126" s="918"/>
      <c r="G126" s="918"/>
      <c r="H126" s="918"/>
      <c r="I126" s="918"/>
      <c r="J126" s="918"/>
      <c r="K126" s="918"/>
      <c r="L126" s="918"/>
      <c r="M126" s="918"/>
      <c r="N126" s="918"/>
      <c r="O126" s="918"/>
      <c r="P126" s="918"/>
      <c r="Q126" s="918"/>
      <c r="R126" s="918"/>
      <c r="S126" s="918"/>
      <c r="T126" s="918"/>
      <c r="U126" s="918"/>
      <c r="V126" s="918"/>
      <c r="W126" s="918"/>
      <c r="X126" s="918"/>
      <c r="Y126" s="918"/>
      <c r="Z126" s="919"/>
      <c r="AA126" s="959" t="s">
        <v>107</v>
      </c>
      <c r="AB126" s="960"/>
      <c r="AC126" s="960"/>
      <c r="AD126" s="960"/>
      <c r="AE126" s="961"/>
      <c r="AF126" s="962" t="s">
        <v>107</v>
      </c>
      <c r="AG126" s="960"/>
      <c r="AH126" s="960"/>
      <c r="AI126" s="960"/>
      <c r="AJ126" s="961"/>
      <c r="AK126" s="962" t="s">
        <v>107</v>
      </c>
      <c r="AL126" s="960"/>
      <c r="AM126" s="960"/>
      <c r="AN126" s="960"/>
      <c r="AO126" s="961"/>
      <c r="AP126" s="963" t="s">
        <v>107</v>
      </c>
      <c r="AQ126" s="964"/>
      <c r="AR126" s="964"/>
      <c r="AS126" s="964"/>
      <c r="AT126" s="965"/>
      <c r="AU126" s="233"/>
      <c r="AV126" s="233"/>
      <c r="AW126" s="233"/>
      <c r="AX126" s="1037" t="s">
        <v>441</v>
      </c>
      <c r="AY126" s="1038"/>
      <c r="AZ126" s="1038"/>
      <c r="BA126" s="1038"/>
      <c r="BB126" s="1038"/>
      <c r="BC126" s="1038"/>
      <c r="BD126" s="1038"/>
      <c r="BE126" s="1039"/>
      <c r="BF126" s="1053" t="s">
        <v>442</v>
      </c>
      <c r="BG126" s="1038"/>
      <c r="BH126" s="1038"/>
      <c r="BI126" s="1038"/>
      <c r="BJ126" s="1038"/>
      <c r="BK126" s="1038"/>
      <c r="BL126" s="1039"/>
      <c r="BM126" s="1053" t="s">
        <v>443</v>
      </c>
      <c r="BN126" s="1038"/>
      <c r="BO126" s="1038"/>
      <c r="BP126" s="1038"/>
      <c r="BQ126" s="1038"/>
      <c r="BR126" s="1038"/>
      <c r="BS126" s="1039"/>
      <c r="BT126" s="1053" t="s">
        <v>444</v>
      </c>
      <c r="BU126" s="1038"/>
      <c r="BV126" s="1038"/>
      <c r="BW126" s="1038"/>
      <c r="BX126" s="1038"/>
      <c r="BY126" s="1038"/>
      <c r="BZ126" s="1054"/>
      <c r="CA126" s="233"/>
      <c r="CB126" s="233"/>
      <c r="CC126" s="233"/>
      <c r="CD126" s="234"/>
      <c r="CE126" s="234"/>
      <c r="CF126" s="234"/>
      <c r="CG126" s="231"/>
      <c r="CH126" s="231"/>
      <c r="CI126" s="231"/>
      <c r="CJ126" s="232"/>
      <c r="CK126" s="1018"/>
      <c r="CL126" s="1018"/>
      <c r="CM126" s="1018"/>
      <c r="CN126" s="1018"/>
      <c r="CO126" s="1019"/>
      <c r="CP126" s="950" t="s">
        <v>445</v>
      </c>
      <c r="CQ126" s="951"/>
      <c r="CR126" s="951"/>
      <c r="CS126" s="951"/>
      <c r="CT126" s="951"/>
      <c r="CU126" s="951"/>
      <c r="CV126" s="951"/>
      <c r="CW126" s="951"/>
      <c r="CX126" s="951"/>
      <c r="CY126" s="951"/>
      <c r="CZ126" s="951"/>
      <c r="DA126" s="951"/>
      <c r="DB126" s="951"/>
      <c r="DC126" s="951"/>
      <c r="DD126" s="951"/>
      <c r="DE126" s="951"/>
      <c r="DF126" s="952"/>
      <c r="DG126" s="920" t="s">
        <v>107</v>
      </c>
      <c r="DH126" s="921"/>
      <c r="DI126" s="921"/>
      <c r="DJ126" s="921"/>
      <c r="DK126" s="921"/>
      <c r="DL126" s="921" t="s">
        <v>107</v>
      </c>
      <c r="DM126" s="921"/>
      <c r="DN126" s="921"/>
      <c r="DO126" s="921"/>
      <c r="DP126" s="921"/>
      <c r="DQ126" s="921" t="s">
        <v>107</v>
      </c>
      <c r="DR126" s="921"/>
      <c r="DS126" s="921"/>
      <c r="DT126" s="921"/>
      <c r="DU126" s="921"/>
      <c r="DV126" s="922" t="s">
        <v>107</v>
      </c>
      <c r="DW126" s="922"/>
      <c r="DX126" s="922"/>
      <c r="DY126" s="922"/>
      <c r="DZ126" s="923"/>
    </row>
    <row r="127" spans="1:130" s="197" customFormat="1" ht="26.25" customHeight="1" thickBot="1">
      <c r="A127" s="977"/>
      <c r="B127" s="949"/>
      <c r="C127" s="1005" t="s">
        <v>446</v>
      </c>
      <c r="D127" s="1006"/>
      <c r="E127" s="1006"/>
      <c r="F127" s="1006"/>
      <c r="G127" s="1006"/>
      <c r="H127" s="1006"/>
      <c r="I127" s="1006"/>
      <c r="J127" s="1006"/>
      <c r="K127" s="1006"/>
      <c r="L127" s="1006"/>
      <c r="M127" s="1006"/>
      <c r="N127" s="1006"/>
      <c r="O127" s="1006"/>
      <c r="P127" s="1006"/>
      <c r="Q127" s="1006"/>
      <c r="R127" s="1006"/>
      <c r="S127" s="1006"/>
      <c r="T127" s="1006"/>
      <c r="U127" s="1006"/>
      <c r="V127" s="1006"/>
      <c r="W127" s="1006"/>
      <c r="X127" s="1006"/>
      <c r="Y127" s="1006"/>
      <c r="Z127" s="1007"/>
      <c r="AA127" s="959">
        <v>218</v>
      </c>
      <c r="AB127" s="960"/>
      <c r="AC127" s="960"/>
      <c r="AD127" s="960"/>
      <c r="AE127" s="961"/>
      <c r="AF127" s="962">
        <v>361</v>
      </c>
      <c r="AG127" s="960"/>
      <c r="AH127" s="960"/>
      <c r="AI127" s="960"/>
      <c r="AJ127" s="961"/>
      <c r="AK127" s="962">
        <v>53</v>
      </c>
      <c r="AL127" s="960"/>
      <c r="AM127" s="960"/>
      <c r="AN127" s="960"/>
      <c r="AO127" s="961"/>
      <c r="AP127" s="963">
        <v>0</v>
      </c>
      <c r="AQ127" s="964"/>
      <c r="AR127" s="964"/>
      <c r="AS127" s="964"/>
      <c r="AT127" s="965"/>
      <c r="AU127" s="233"/>
      <c r="AV127" s="233"/>
      <c r="AW127" s="233"/>
      <c r="AX127" s="887" t="s">
        <v>447</v>
      </c>
      <c r="AY127" s="888"/>
      <c r="AZ127" s="888"/>
      <c r="BA127" s="888"/>
      <c r="BB127" s="888"/>
      <c r="BC127" s="888"/>
      <c r="BD127" s="888"/>
      <c r="BE127" s="889"/>
      <c r="BF127" s="1042" t="s">
        <v>107</v>
      </c>
      <c r="BG127" s="1043"/>
      <c r="BH127" s="1043"/>
      <c r="BI127" s="1043"/>
      <c r="BJ127" s="1043"/>
      <c r="BK127" s="1043"/>
      <c r="BL127" s="1052"/>
      <c r="BM127" s="1042">
        <v>13.42</v>
      </c>
      <c r="BN127" s="1043"/>
      <c r="BO127" s="1043"/>
      <c r="BP127" s="1043"/>
      <c r="BQ127" s="1043"/>
      <c r="BR127" s="1043"/>
      <c r="BS127" s="1052"/>
      <c r="BT127" s="1042">
        <v>20</v>
      </c>
      <c r="BU127" s="1043"/>
      <c r="BV127" s="1043"/>
      <c r="BW127" s="1043"/>
      <c r="BX127" s="1043"/>
      <c r="BY127" s="1043"/>
      <c r="BZ127" s="1044"/>
      <c r="CA127" s="234"/>
      <c r="CB127" s="234"/>
      <c r="CC127" s="234"/>
      <c r="CD127" s="234"/>
      <c r="CE127" s="234"/>
      <c r="CF127" s="234"/>
      <c r="CG127" s="231"/>
      <c r="CH127" s="231"/>
      <c r="CI127" s="231"/>
      <c r="CJ127" s="232"/>
      <c r="CK127" s="1040"/>
      <c r="CL127" s="1040"/>
      <c r="CM127" s="1040"/>
      <c r="CN127" s="1040"/>
      <c r="CO127" s="1041"/>
      <c r="CP127" s="1045" t="s">
        <v>448</v>
      </c>
      <c r="CQ127" s="1046"/>
      <c r="CR127" s="1046"/>
      <c r="CS127" s="1046"/>
      <c r="CT127" s="1046"/>
      <c r="CU127" s="1046"/>
      <c r="CV127" s="1046"/>
      <c r="CW127" s="1046"/>
      <c r="CX127" s="1046"/>
      <c r="CY127" s="1046"/>
      <c r="CZ127" s="1046"/>
      <c r="DA127" s="1046"/>
      <c r="DB127" s="1046"/>
      <c r="DC127" s="1046"/>
      <c r="DD127" s="1046"/>
      <c r="DE127" s="1046"/>
      <c r="DF127" s="1047"/>
      <c r="DG127" s="1048">
        <v>2998</v>
      </c>
      <c r="DH127" s="1049"/>
      <c r="DI127" s="1049"/>
      <c r="DJ127" s="1049"/>
      <c r="DK127" s="1049"/>
      <c r="DL127" s="1049">
        <v>2996</v>
      </c>
      <c r="DM127" s="1049"/>
      <c r="DN127" s="1049"/>
      <c r="DO127" s="1049"/>
      <c r="DP127" s="1049"/>
      <c r="DQ127" s="1049">
        <v>3103</v>
      </c>
      <c r="DR127" s="1049"/>
      <c r="DS127" s="1049"/>
      <c r="DT127" s="1049"/>
      <c r="DU127" s="1049"/>
      <c r="DV127" s="1050">
        <v>0</v>
      </c>
      <c r="DW127" s="1050"/>
      <c r="DX127" s="1050"/>
      <c r="DY127" s="1050"/>
      <c r="DZ127" s="1051"/>
    </row>
    <row r="128" spans="1:130" s="197" customFormat="1" ht="26.25" customHeight="1">
      <c r="A128" s="1072" t="s">
        <v>449</v>
      </c>
      <c r="B128" s="1073"/>
      <c r="C128" s="1073"/>
      <c r="D128" s="1073"/>
      <c r="E128" s="1073"/>
      <c r="F128" s="1073"/>
      <c r="G128" s="1073"/>
      <c r="H128" s="1073"/>
      <c r="I128" s="1073"/>
      <c r="J128" s="1073"/>
      <c r="K128" s="1073"/>
      <c r="L128" s="1073"/>
      <c r="M128" s="1073"/>
      <c r="N128" s="1073"/>
      <c r="O128" s="1073"/>
      <c r="P128" s="1073"/>
      <c r="Q128" s="1073"/>
      <c r="R128" s="1073"/>
      <c r="S128" s="1073"/>
      <c r="T128" s="1073"/>
      <c r="U128" s="1073"/>
      <c r="V128" s="1073"/>
      <c r="W128" s="1074" t="s">
        <v>450</v>
      </c>
      <c r="X128" s="1074"/>
      <c r="Y128" s="1074"/>
      <c r="Z128" s="1075"/>
      <c r="AA128" s="1090">
        <v>152542</v>
      </c>
      <c r="AB128" s="1091"/>
      <c r="AC128" s="1091"/>
      <c r="AD128" s="1091"/>
      <c r="AE128" s="1092"/>
      <c r="AF128" s="1093">
        <v>126882</v>
      </c>
      <c r="AG128" s="1091"/>
      <c r="AH128" s="1091"/>
      <c r="AI128" s="1091"/>
      <c r="AJ128" s="1092"/>
      <c r="AK128" s="1093">
        <v>107726</v>
      </c>
      <c r="AL128" s="1091"/>
      <c r="AM128" s="1091"/>
      <c r="AN128" s="1091"/>
      <c r="AO128" s="1092"/>
      <c r="AP128" s="1094"/>
      <c r="AQ128" s="1095"/>
      <c r="AR128" s="1095"/>
      <c r="AS128" s="1095"/>
      <c r="AT128" s="1096"/>
      <c r="AU128" s="235"/>
      <c r="AV128" s="235"/>
      <c r="AW128" s="235"/>
      <c r="AX128" s="1055" t="s">
        <v>451</v>
      </c>
      <c r="AY128" s="951"/>
      <c r="AZ128" s="951"/>
      <c r="BA128" s="951"/>
      <c r="BB128" s="951"/>
      <c r="BC128" s="951"/>
      <c r="BD128" s="951"/>
      <c r="BE128" s="952"/>
      <c r="BF128" s="1067" t="s">
        <v>452</v>
      </c>
      <c r="BG128" s="1068"/>
      <c r="BH128" s="1068"/>
      <c r="BI128" s="1068"/>
      <c r="BJ128" s="1068"/>
      <c r="BK128" s="1068"/>
      <c r="BL128" s="1069"/>
      <c r="BM128" s="1067">
        <v>18.420000000000002</v>
      </c>
      <c r="BN128" s="1068"/>
      <c r="BO128" s="1068"/>
      <c r="BP128" s="1068"/>
      <c r="BQ128" s="1068"/>
      <c r="BR128" s="1068"/>
      <c r="BS128" s="1069"/>
      <c r="BT128" s="1067">
        <v>30</v>
      </c>
      <c r="BU128" s="1070"/>
      <c r="BV128" s="1070"/>
      <c r="BW128" s="1070"/>
      <c r="BX128" s="1070"/>
      <c r="BY128" s="1070"/>
      <c r="BZ128" s="1071"/>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1" t="s">
        <v>89</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1" t="s">
        <v>453</v>
      </c>
      <c r="X129" s="1062"/>
      <c r="Y129" s="1062"/>
      <c r="Z129" s="1063"/>
      <c r="AA129" s="959">
        <v>9553987</v>
      </c>
      <c r="AB129" s="960"/>
      <c r="AC129" s="960"/>
      <c r="AD129" s="960"/>
      <c r="AE129" s="961"/>
      <c r="AF129" s="962">
        <v>9444540</v>
      </c>
      <c r="AG129" s="960"/>
      <c r="AH129" s="960"/>
      <c r="AI129" s="960"/>
      <c r="AJ129" s="961"/>
      <c r="AK129" s="962">
        <v>9493874</v>
      </c>
      <c r="AL129" s="960"/>
      <c r="AM129" s="960"/>
      <c r="AN129" s="960"/>
      <c r="AO129" s="961"/>
      <c r="AP129" s="1064"/>
      <c r="AQ129" s="1065"/>
      <c r="AR129" s="1065"/>
      <c r="AS129" s="1065"/>
      <c r="AT129" s="1066"/>
      <c r="AU129" s="235"/>
      <c r="AV129" s="235"/>
      <c r="AW129" s="235"/>
      <c r="AX129" s="1055" t="s">
        <v>454</v>
      </c>
      <c r="AY129" s="951"/>
      <c r="AZ129" s="951"/>
      <c r="BA129" s="951"/>
      <c r="BB129" s="951"/>
      <c r="BC129" s="951"/>
      <c r="BD129" s="951"/>
      <c r="BE129" s="952"/>
      <c r="BF129" s="1056">
        <v>6.6</v>
      </c>
      <c r="BG129" s="1057"/>
      <c r="BH129" s="1057"/>
      <c r="BI129" s="1057"/>
      <c r="BJ129" s="1057"/>
      <c r="BK129" s="1057"/>
      <c r="BL129" s="1058"/>
      <c r="BM129" s="1056">
        <v>25</v>
      </c>
      <c r="BN129" s="1057"/>
      <c r="BO129" s="1057"/>
      <c r="BP129" s="1057"/>
      <c r="BQ129" s="1057"/>
      <c r="BR129" s="1057"/>
      <c r="BS129" s="1058"/>
      <c r="BT129" s="1056">
        <v>35</v>
      </c>
      <c r="BU129" s="1059"/>
      <c r="BV129" s="1059"/>
      <c r="BW129" s="1059"/>
      <c r="BX129" s="1059"/>
      <c r="BY129" s="1059"/>
      <c r="BZ129" s="1060"/>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1" t="s">
        <v>455</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1" t="s">
        <v>456</v>
      </c>
      <c r="X130" s="1062"/>
      <c r="Y130" s="1062"/>
      <c r="Z130" s="1063"/>
      <c r="AA130" s="959">
        <v>1443286</v>
      </c>
      <c r="AB130" s="960"/>
      <c r="AC130" s="960"/>
      <c r="AD130" s="960"/>
      <c r="AE130" s="961"/>
      <c r="AF130" s="962">
        <v>1441903</v>
      </c>
      <c r="AG130" s="960"/>
      <c r="AH130" s="960"/>
      <c r="AI130" s="960"/>
      <c r="AJ130" s="961"/>
      <c r="AK130" s="962">
        <v>1388828</v>
      </c>
      <c r="AL130" s="960"/>
      <c r="AM130" s="960"/>
      <c r="AN130" s="960"/>
      <c r="AO130" s="961"/>
      <c r="AP130" s="1064"/>
      <c r="AQ130" s="1065"/>
      <c r="AR130" s="1065"/>
      <c r="AS130" s="1065"/>
      <c r="AT130" s="1066"/>
      <c r="AU130" s="235"/>
      <c r="AV130" s="235"/>
      <c r="AW130" s="235"/>
      <c r="AX130" s="1114" t="s">
        <v>457</v>
      </c>
      <c r="AY130" s="1046"/>
      <c r="AZ130" s="1046"/>
      <c r="BA130" s="1046"/>
      <c r="BB130" s="1046"/>
      <c r="BC130" s="1046"/>
      <c r="BD130" s="1046"/>
      <c r="BE130" s="1047"/>
      <c r="BF130" s="1076" t="s">
        <v>458</v>
      </c>
      <c r="BG130" s="1077"/>
      <c r="BH130" s="1077"/>
      <c r="BI130" s="1077"/>
      <c r="BJ130" s="1077"/>
      <c r="BK130" s="1077"/>
      <c r="BL130" s="1078"/>
      <c r="BM130" s="1076">
        <v>350</v>
      </c>
      <c r="BN130" s="1077"/>
      <c r="BO130" s="1077"/>
      <c r="BP130" s="1077"/>
      <c r="BQ130" s="1077"/>
      <c r="BR130" s="1077"/>
      <c r="BS130" s="1078"/>
      <c r="BT130" s="1079"/>
      <c r="BU130" s="1080"/>
      <c r="BV130" s="1080"/>
      <c r="BW130" s="1080"/>
      <c r="BX130" s="1080"/>
      <c r="BY130" s="1080"/>
      <c r="BZ130" s="1081"/>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2"/>
      <c r="B131" s="1083"/>
      <c r="C131" s="1083"/>
      <c r="D131" s="1083"/>
      <c r="E131" s="1083"/>
      <c r="F131" s="1083"/>
      <c r="G131" s="1083"/>
      <c r="H131" s="1083"/>
      <c r="I131" s="1083"/>
      <c r="J131" s="1083"/>
      <c r="K131" s="1083"/>
      <c r="L131" s="1083"/>
      <c r="M131" s="1083"/>
      <c r="N131" s="1083"/>
      <c r="O131" s="1083"/>
      <c r="P131" s="1083"/>
      <c r="Q131" s="1083"/>
      <c r="R131" s="1083"/>
      <c r="S131" s="1083"/>
      <c r="T131" s="1083"/>
      <c r="U131" s="1083"/>
      <c r="V131" s="1083"/>
      <c r="W131" s="1084" t="s">
        <v>459</v>
      </c>
      <c r="X131" s="1085"/>
      <c r="Y131" s="1085"/>
      <c r="Z131" s="1086"/>
      <c r="AA131" s="998">
        <v>8110701</v>
      </c>
      <c r="AB131" s="999"/>
      <c r="AC131" s="999"/>
      <c r="AD131" s="999"/>
      <c r="AE131" s="1000"/>
      <c r="AF131" s="1001">
        <v>8002637</v>
      </c>
      <c r="AG131" s="999"/>
      <c r="AH131" s="999"/>
      <c r="AI131" s="999"/>
      <c r="AJ131" s="1000"/>
      <c r="AK131" s="1001">
        <v>8105046</v>
      </c>
      <c r="AL131" s="999"/>
      <c r="AM131" s="999"/>
      <c r="AN131" s="999"/>
      <c r="AO131" s="1000"/>
      <c r="AP131" s="1087"/>
      <c r="AQ131" s="1088"/>
      <c r="AR131" s="1088"/>
      <c r="AS131" s="1088"/>
      <c r="AT131" s="1089"/>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8" t="s">
        <v>460</v>
      </c>
      <c r="B132" s="1099"/>
      <c r="C132" s="1099"/>
      <c r="D132" s="1099"/>
      <c r="E132" s="1099"/>
      <c r="F132" s="1099"/>
      <c r="G132" s="1099"/>
      <c r="H132" s="1099"/>
      <c r="I132" s="1099"/>
      <c r="J132" s="1099"/>
      <c r="K132" s="1099"/>
      <c r="L132" s="1099"/>
      <c r="M132" s="1099"/>
      <c r="N132" s="1099"/>
      <c r="O132" s="1099"/>
      <c r="P132" s="1099"/>
      <c r="Q132" s="1099"/>
      <c r="R132" s="1099"/>
      <c r="S132" s="1099"/>
      <c r="T132" s="1099"/>
      <c r="U132" s="1099"/>
      <c r="V132" s="1102" t="s">
        <v>461</v>
      </c>
      <c r="W132" s="1102"/>
      <c r="X132" s="1102"/>
      <c r="Y132" s="1102"/>
      <c r="Z132" s="1103"/>
      <c r="AA132" s="1104">
        <v>5.6986073089999998</v>
      </c>
      <c r="AB132" s="1105"/>
      <c r="AC132" s="1105"/>
      <c r="AD132" s="1105"/>
      <c r="AE132" s="1106"/>
      <c r="AF132" s="1107">
        <v>6.5194385300000004</v>
      </c>
      <c r="AG132" s="1105"/>
      <c r="AH132" s="1105"/>
      <c r="AI132" s="1105"/>
      <c r="AJ132" s="1106"/>
      <c r="AK132" s="1107">
        <v>7.7858534050000001</v>
      </c>
      <c r="AL132" s="1105"/>
      <c r="AM132" s="1105"/>
      <c r="AN132" s="1105"/>
      <c r="AO132" s="1106"/>
      <c r="AP132" s="988"/>
      <c r="AQ132" s="989"/>
      <c r="AR132" s="989"/>
      <c r="AS132" s="989"/>
      <c r="AT132" s="1108"/>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100"/>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109" t="s">
        <v>462</v>
      </c>
      <c r="W133" s="1109"/>
      <c r="X133" s="1109"/>
      <c r="Y133" s="1109"/>
      <c r="Z133" s="1110"/>
      <c r="AA133" s="1111">
        <v>7.2</v>
      </c>
      <c r="AB133" s="1112"/>
      <c r="AC133" s="1112"/>
      <c r="AD133" s="1112"/>
      <c r="AE133" s="1113"/>
      <c r="AF133" s="1111">
        <v>6.2</v>
      </c>
      <c r="AG133" s="1112"/>
      <c r="AH133" s="1112"/>
      <c r="AI133" s="1112"/>
      <c r="AJ133" s="1113"/>
      <c r="AK133" s="1111">
        <v>6.6</v>
      </c>
      <c r="AL133" s="1112"/>
      <c r="AM133" s="1112"/>
      <c r="AN133" s="1112"/>
      <c r="AO133" s="1113"/>
      <c r="AP133" s="1029"/>
      <c r="AQ133" s="1030"/>
      <c r="AR133" s="1030"/>
      <c r="AS133" s="1030"/>
      <c r="AT133" s="1097"/>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44" zoomScale="70" zoomScaleNormal="85" zoomScaleSheetLayoutView="70" workbookViewId="0">
      <selection activeCell="Q73" sqref="Q73"/>
    </sheetView>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10" zoomScale="60" zoomScaleNormal="6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463</v>
      </c>
      <c r="B5" s="246"/>
      <c r="C5" s="246"/>
      <c r="D5" s="246"/>
      <c r="E5" s="246"/>
      <c r="F5" s="246"/>
      <c r="G5" s="246"/>
      <c r="H5" s="246"/>
      <c r="I5" s="246"/>
      <c r="J5" s="246"/>
      <c r="K5" s="246"/>
      <c r="L5" s="246"/>
      <c r="M5" s="246"/>
      <c r="N5" s="246"/>
      <c r="O5" s="247"/>
    </row>
    <row r="6" spans="1:16">
      <c r="A6" s="248"/>
      <c r="B6" s="244"/>
      <c r="C6" s="244"/>
      <c r="D6" s="244"/>
      <c r="E6" s="244"/>
      <c r="F6" s="244"/>
      <c r="G6" s="249" t="s">
        <v>464</v>
      </c>
      <c r="H6" s="249"/>
      <c r="I6" s="249"/>
      <c r="J6" s="249"/>
      <c r="K6" s="244"/>
      <c r="L6" s="244"/>
      <c r="M6" s="244"/>
      <c r="N6" s="244"/>
    </row>
    <row r="7" spans="1:16">
      <c r="A7" s="248"/>
      <c r="B7" s="244"/>
      <c r="C7" s="244"/>
      <c r="D7" s="244"/>
      <c r="E7" s="244"/>
      <c r="F7" s="244"/>
      <c r="G7" s="251"/>
      <c r="H7" s="252"/>
      <c r="I7" s="252"/>
      <c r="J7" s="253"/>
      <c r="K7" s="1118" t="s">
        <v>465</v>
      </c>
      <c r="L7" s="254"/>
      <c r="M7" s="255" t="s">
        <v>466</v>
      </c>
      <c r="N7" s="256"/>
    </row>
    <row r="8" spans="1:16">
      <c r="A8" s="248"/>
      <c r="B8" s="244"/>
      <c r="C8" s="244"/>
      <c r="D8" s="244"/>
      <c r="E8" s="244"/>
      <c r="F8" s="244"/>
      <c r="G8" s="257"/>
      <c r="H8" s="258"/>
      <c r="I8" s="258"/>
      <c r="J8" s="259"/>
      <c r="K8" s="1119"/>
      <c r="L8" s="260" t="s">
        <v>467</v>
      </c>
      <c r="M8" s="261" t="s">
        <v>468</v>
      </c>
      <c r="N8" s="262" t="s">
        <v>469</v>
      </c>
    </row>
    <row r="9" spans="1:16">
      <c r="A9" s="248"/>
      <c r="B9" s="244"/>
      <c r="C9" s="244"/>
      <c r="D9" s="244"/>
      <c r="E9" s="244"/>
      <c r="F9" s="244"/>
      <c r="G9" s="1120" t="s">
        <v>470</v>
      </c>
      <c r="H9" s="1121"/>
      <c r="I9" s="1121"/>
      <c r="J9" s="1122"/>
      <c r="K9" s="263">
        <v>2658827</v>
      </c>
      <c r="L9" s="264">
        <v>74701</v>
      </c>
      <c r="M9" s="265">
        <v>71916</v>
      </c>
      <c r="N9" s="266">
        <v>3.9</v>
      </c>
    </row>
    <row r="10" spans="1:16">
      <c r="A10" s="248"/>
      <c r="B10" s="244"/>
      <c r="C10" s="244"/>
      <c r="D10" s="244"/>
      <c r="E10" s="244"/>
      <c r="F10" s="244"/>
      <c r="G10" s="1120" t="s">
        <v>471</v>
      </c>
      <c r="H10" s="1121"/>
      <c r="I10" s="1121"/>
      <c r="J10" s="1122"/>
      <c r="K10" s="267">
        <v>67863</v>
      </c>
      <c r="L10" s="268">
        <v>1907</v>
      </c>
      <c r="M10" s="269">
        <v>7911</v>
      </c>
      <c r="N10" s="270">
        <v>-75.900000000000006</v>
      </c>
    </row>
    <row r="11" spans="1:16" ht="13.5" customHeight="1">
      <c r="A11" s="248"/>
      <c r="B11" s="244"/>
      <c r="C11" s="244"/>
      <c r="D11" s="244"/>
      <c r="E11" s="244"/>
      <c r="F11" s="244"/>
      <c r="G11" s="1120" t="s">
        <v>472</v>
      </c>
      <c r="H11" s="1121"/>
      <c r="I11" s="1121"/>
      <c r="J11" s="1122"/>
      <c r="K11" s="267">
        <v>315095</v>
      </c>
      <c r="L11" s="268">
        <v>8853</v>
      </c>
      <c r="M11" s="269">
        <v>7787</v>
      </c>
      <c r="N11" s="270">
        <v>13.7</v>
      </c>
    </row>
    <row r="12" spans="1:16" ht="13.5" customHeight="1">
      <c r="A12" s="248"/>
      <c r="B12" s="244"/>
      <c r="C12" s="244"/>
      <c r="D12" s="244"/>
      <c r="E12" s="244"/>
      <c r="F12" s="244"/>
      <c r="G12" s="1120" t="s">
        <v>473</v>
      </c>
      <c r="H12" s="1121"/>
      <c r="I12" s="1121"/>
      <c r="J12" s="1122"/>
      <c r="K12" s="267">
        <v>403700</v>
      </c>
      <c r="L12" s="268">
        <v>11342</v>
      </c>
      <c r="M12" s="269">
        <v>906</v>
      </c>
      <c r="N12" s="270">
        <v>1151.9000000000001</v>
      </c>
    </row>
    <row r="13" spans="1:16" ht="13.5" customHeight="1">
      <c r="A13" s="248"/>
      <c r="B13" s="244"/>
      <c r="C13" s="244"/>
      <c r="D13" s="244"/>
      <c r="E13" s="244"/>
      <c r="F13" s="244"/>
      <c r="G13" s="1120" t="s">
        <v>474</v>
      </c>
      <c r="H13" s="1121"/>
      <c r="I13" s="1121"/>
      <c r="J13" s="1122"/>
      <c r="K13" s="267" t="s">
        <v>475</v>
      </c>
      <c r="L13" s="268" t="s">
        <v>475</v>
      </c>
      <c r="M13" s="269">
        <v>13</v>
      </c>
      <c r="N13" s="270" t="s">
        <v>475</v>
      </c>
    </row>
    <row r="14" spans="1:16" ht="13.5" customHeight="1">
      <c r="A14" s="248"/>
      <c r="B14" s="244"/>
      <c r="C14" s="244"/>
      <c r="D14" s="244"/>
      <c r="E14" s="244"/>
      <c r="F14" s="244"/>
      <c r="G14" s="1120" t="s">
        <v>476</v>
      </c>
      <c r="H14" s="1121"/>
      <c r="I14" s="1121"/>
      <c r="J14" s="1122"/>
      <c r="K14" s="267">
        <v>112574</v>
      </c>
      <c r="L14" s="268">
        <v>3163</v>
      </c>
      <c r="M14" s="269">
        <v>3077</v>
      </c>
      <c r="N14" s="270">
        <v>2.8</v>
      </c>
    </row>
    <row r="15" spans="1:16" ht="13.5" customHeight="1">
      <c r="A15" s="248"/>
      <c r="B15" s="244"/>
      <c r="C15" s="244"/>
      <c r="D15" s="244"/>
      <c r="E15" s="244"/>
      <c r="F15" s="244"/>
      <c r="G15" s="1120" t="s">
        <v>477</v>
      </c>
      <c r="H15" s="1121"/>
      <c r="I15" s="1121"/>
      <c r="J15" s="1122"/>
      <c r="K15" s="267">
        <v>80141</v>
      </c>
      <c r="L15" s="268">
        <v>2252</v>
      </c>
      <c r="M15" s="269">
        <v>1653</v>
      </c>
      <c r="N15" s="270">
        <v>36.200000000000003</v>
      </c>
    </row>
    <row r="16" spans="1:16">
      <c r="A16" s="248"/>
      <c r="B16" s="244"/>
      <c r="C16" s="244"/>
      <c r="D16" s="244"/>
      <c r="E16" s="244"/>
      <c r="F16" s="244"/>
      <c r="G16" s="1123" t="s">
        <v>478</v>
      </c>
      <c r="H16" s="1124"/>
      <c r="I16" s="1124"/>
      <c r="J16" s="1125"/>
      <c r="K16" s="268">
        <v>-275558</v>
      </c>
      <c r="L16" s="268">
        <v>-7742</v>
      </c>
      <c r="M16" s="269">
        <v>-7483</v>
      </c>
      <c r="N16" s="270">
        <v>3.5</v>
      </c>
    </row>
    <row r="17" spans="1:16">
      <c r="A17" s="248"/>
      <c r="B17" s="244"/>
      <c r="C17" s="244"/>
      <c r="D17" s="244"/>
      <c r="E17" s="244"/>
      <c r="F17" s="244"/>
      <c r="G17" s="1123" t="s">
        <v>164</v>
      </c>
      <c r="H17" s="1124"/>
      <c r="I17" s="1124"/>
      <c r="J17" s="1125"/>
      <c r="K17" s="268">
        <v>3362642</v>
      </c>
      <c r="L17" s="268">
        <v>94475</v>
      </c>
      <c r="M17" s="269">
        <v>85779</v>
      </c>
      <c r="N17" s="270">
        <v>10.1</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479</v>
      </c>
      <c r="H19" s="244"/>
      <c r="I19" s="244"/>
      <c r="J19" s="244"/>
      <c r="K19" s="244"/>
      <c r="L19" s="244"/>
      <c r="M19" s="244"/>
      <c r="N19" s="244"/>
    </row>
    <row r="20" spans="1:16">
      <c r="A20" s="248"/>
      <c r="B20" s="244"/>
      <c r="C20" s="244"/>
      <c r="D20" s="244"/>
      <c r="E20" s="244"/>
      <c r="F20" s="244"/>
      <c r="G20" s="272"/>
      <c r="H20" s="273"/>
      <c r="I20" s="273"/>
      <c r="J20" s="274"/>
      <c r="K20" s="275" t="s">
        <v>480</v>
      </c>
      <c r="L20" s="276" t="s">
        <v>481</v>
      </c>
      <c r="M20" s="277" t="s">
        <v>482</v>
      </c>
      <c r="N20" s="278"/>
    </row>
    <row r="21" spans="1:16" s="284" customFormat="1">
      <c r="A21" s="279"/>
      <c r="B21" s="249"/>
      <c r="C21" s="249"/>
      <c r="D21" s="249"/>
      <c r="E21" s="249"/>
      <c r="F21" s="249"/>
      <c r="G21" s="1115" t="s">
        <v>483</v>
      </c>
      <c r="H21" s="1116"/>
      <c r="I21" s="1116"/>
      <c r="J21" s="1117"/>
      <c r="K21" s="280">
        <v>8.85</v>
      </c>
      <c r="L21" s="281">
        <v>8.2100000000000009</v>
      </c>
      <c r="M21" s="282">
        <v>0.64</v>
      </c>
      <c r="N21" s="249"/>
      <c r="O21" s="283"/>
      <c r="P21" s="279"/>
    </row>
    <row r="22" spans="1:16" s="284" customFormat="1">
      <c r="A22" s="279"/>
      <c r="B22" s="249"/>
      <c r="C22" s="249"/>
      <c r="D22" s="249"/>
      <c r="E22" s="249"/>
      <c r="F22" s="249"/>
      <c r="G22" s="1115" t="s">
        <v>484</v>
      </c>
      <c r="H22" s="1116"/>
      <c r="I22" s="1116"/>
      <c r="J22" s="1117"/>
      <c r="K22" s="285">
        <v>95.5</v>
      </c>
      <c r="L22" s="286">
        <v>97</v>
      </c>
      <c r="M22" s="287">
        <v>-1.5</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485</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487</v>
      </c>
      <c r="H29" s="249"/>
      <c r="I29" s="249"/>
      <c r="J29" s="249"/>
      <c r="K29" s="244"/>
      <c r="L29" s="244"/>
      <c r="M29" s="244"/>
      <c r="N29" s="244"/>
      <c r="O29" s="293"/>
    </row>
    <row r="30" spans="1:16">
      <c r="A30" s="248"/>
      <c r="B30" s="244"/>
      <c r="C30" s="244"/>
      <c r="D30" s="244"/>
      <c r="E30" s="244"/>
      <c r="F30" s="244"/>
      <c r="G30" s="251"/>
      <c r="H30" s="252"/>
      <c r="I30" s="252"/>
      <c r="J30" s="253"/>
      <c r="K30" s="1118" t="s">
        <v>465</v>
      </c>
      <c r="L30" s="254"/>
      <c r="M30" s="255" t="s">
        <v>466</v>
      </c>
      <c r="N30" s="256"/>
    </row>
    <row r="31" spans="1:16">
      <c r="A31" s="248"/>
      <c r="B31" s="244"/>
      <c r="C31" s="244"/>
      <c r="D31" s="244"/>
      <c r="E31" s="244"/>
      <c r="F31" s="244"/>
      <c r="G31" s="257"/>
      <c r="H31" s="258"/>
      <c r="I31" s="258"/>
      <c r="J31" s="259"/>
      <c r="K31" s="1119"/>
      <c r="L31" s="260" t="s">
        <v>467</v>
      </c>
      <c r="M31" s="261" t="s">
        <v>468</v>
      </c>
      <c r="N31" s="262" t="s">
        <v>469</v>
      </c>
    </row>
    <row r="32" spans="1:16" ht="27" customHeight="1">
      <c r="A32" s="248"/>
      <c r="B32" s="244"/>
      <c r="C32" s="244"/>
      <c r="D32" s="244"/>
      <c r="E32" s="244"/>
      <c r="F32" s="244"/>
      <c r="G32" s="1131" t="s">
        <v>488</v>
      </c>
      <c r="H32" s="1132"/>
      <c r="I32" s="1132"/>
      <c r="J32" s="1133"/>
      <c r="K32" s="294">
        <v>1276275</v>
      </c>
      <c r="L32" s="294">
        <v>35857</v>
      </c>
      <c r="M32" s="295">
        <v>51963</v>
      </c>
      <c r="N32" s="296">
        <v>-31</v>
      </c>
    </row>
    <row r="33" spans="1:16" ht="13.5" customHeight="1">
      <c r="A33" s="248"/>
      <c r="B33" s="244"/>
      <c r="C33" s="244"/>
      <c r="D33" s="244"/>
      <c r="E33" s="244"/>
      <c r="F33" s="244"/>
      <c r="G33" s="1131" t="s">
        <v>489</v>
      </c>
      <c r="H33" s="1132"/>
      <c r="I33" s="1132"/>
      <c r="J33" s="1133"/>
      <c r="K33" s="294" t="s">
        <v>475</v>
      </c>
      <c r="L33" s="294" t="s">
        <v>475</v>
      </c>
      <c r="M33" s="295" t="s">
        <v>475</v>
      </c>
      <c r="N33" s="296" t="s">
        <v>475</v>
      </c>
    </row>
    <row r="34" spans="1:16" ht="27" customHeight="1">
      <c r="A34" s="248"/>
      <c r="B34" s="244"/>
      <c r="C34" s="244"/>
      <c r="D34" s="244"/>
      <c r="E34" s="244"/>
      <c r="F34" s="244"/>
      <c r="G34" s="1131" t="s">
        <v>490</v>
      </c>
      <c r="H34" s="1132"/>
      <c r="I34" s="1132"/>
      <c r="J34" s="1133"/>
      <c r="K34" s="294" t="s">
        <v>475</v>
      </c>
      <c r="L34" s="294" t="s">
        <v>475</v>
      </c>
      <c r="M34" s="295">
        <v>71</v>
      </c>
      <c r="N34" s="296" t="s">
        <v>475</v>
      </c>
    </row>
    <row r="35" spans="1:16" ht="27" customHeight="1">
      <c r="A35" s="248"/>
      <c r="B35" s="244"/>
      <c r="C35" s="244"/>
      <c r="D35" s="244"/>
      <c r="E35" s="244"/>
      <c r="F35" s="244"/>
      <c r="G35" s="1131" t="s">
        <v>491</v>
      </c>
      <c r="H35" s="1132"/>
      <c r="I35" s="1132"/>
      <c r="J35" s="1133"/>
      <c r="K35" s="294">
        <v>394204</v>
      </c>
      <c r="L35" s="294">
        <v>11075</v>
      </c>
      <c r="M35" s="295">
        <v>20847</v>
      </c>
      <c r="N35" s="296">
        <v>-46.9</v>
      </c>
    </row>
    <row r="36" spans="1:16" ht="27" customHeight="1">
      <c r="A36" s="248"/>
      <c r="B36" s="244"/>
      <c r="C36" s="244"/>
      <c r="D36" s="244"/>
      <c r="E36" s="244"/>
      <c r="F36" s="244"/>
      <c r="G36" s="1131" t="s">
        <v>492</v>
      </c>
      <c r="H36" s="1132"/>
      <c r="I36" s="1132"/>
      <c r="J36" s="1133"/>
      <c r="K36" s="294">
        <v>457069</v>
      </c>
      <c r="L36" s="294">
        <v>12842</v>
      </c>
      <c r="M36" s="295">
        <v>3529</v>
      </c>
      <c r="N36" s="296">
        <v>263.89999999999998</v>
      </c>
    </row>
    <row r="37" spans="1:16" ht="13.5" customHeight="1">
      <c r="A37" s="248"/>
      <c r="B37" s="244"/>
      <c r="C37" s="244"/>
      <c r="D37" s="244"/>
      <c r="E37" s="244"/>
      <c r="F37" s="244"/>
      <c r="G37" s="1131" t="s">
        <v>493</v>
      </c>
      <c r="H37" s="1132"/>
      <c r="I37" s="1132"/>
      <c r="J37" s="1133"/>
      <c r="K37" s="294">
        <v>53</v>
      </c>
      <c r="L37" s="294">
        <v>1</v>
      </c>
      <c r="M37" s="295">
        <v>828</v>
      </c>
      <c r="N37" s="296">
        <v>-99.9</v>
      </c>
    </row>
    <row r="38" spans="1:16" ht="27" customHeight="1">
      <c r="A38" s="248"/>
      <c r="B38" s="244"/>
      <c r="C38" s="244"/>
      <c r="D38" s="244"/>
      <c r="E38" s="244"/>
      <c r="F38" s="244"/>
      <c r="G38" s="1134" t="s">
        <v>494</v>
      </c>
      <c r="H38" s="1135"/>
      <c r="I38" s="1135"/>
      <c r="J38" s="1136"/>
      <c r="K38" s="297" t="s">
        <v>475</v>
      </c>
      <c r="L38" s="297" t="s">
        <v>475</v>
      </c>
      <c r="M38" s="298">
        <v>6</v>
      </c>
      <c r="N38" s="299" t="s">
        <v>475</v>
      </c>
      <c r="O38" s="293"/>
    </row>
    <row r="39" spans="1:16">
      <c r="A39" s="248"/>
      <c r="B39" s="244"/>
      <c r="C39" s="244"/>
      <c r="D39" s="244"/>
      <c r="E39" s="244"/>
      <c r="F39" s="244"/>
      <c r="G39" s="1134" t="s">
        <v>495</v>
      </c>
      <c r="H39" s="1135"/>
      <c r="I39" s="1135"/>
      <c r="J39" s="1136"/>
      <c r="K39" s="300">
        <v>-107726</v>
      </c>
      <c r="L39" s="300">
        <v>-3027</v>
      </c>
      <c r="M39" s="301">
        <v>-4386</v>
      </c>
      <c r="N39" s="302">
        <v>-31</v>
      </c>
      <c r="O39" s="293"/>
    </row>
    <row r="40" spans="1:16" ht="27" customHeight="1">
      <c r="A40" s="248"/>
      <c r="B40" s="244"/>
      <c r="C40" s="244"/>
      <c r="D40" s="244"/>
      <c r="E40" s="244"/>
      <c r="F40" s="244"/>
      <c r="G40" s="1131" t="s">
        <v>496</v>
      </c>
      <c r="H40" s="1132"/>
      <c r="I40" s="1132"/>
      <c r="J40" s="1133"/>
      <c r="K40" s="300">
        <v>-1388828</v>
      </c>
      <c r="L40" s="300">
        <v>-39020</v>
      </c>
      <c r="M40" s="301">
        <v>-50220</v>
      </c>
      <c r="N40" s="302">
        <v>-22.3</v>
      </c>
      <c r="O40" s="293"/>
    </row>
    <row r="41" spans="1:16">
      <c r="A41" s="248"/>
      <c r="B41" s="244"/>
      <c r="C41" s="244"/>
      <c r="D41" s="244"/>
      <c r="E41" s="244"/>
      <c r="F41" s="244"/>
      <c r="G41" s="1137" t="s">
        <v>275</v>
      </c>
      <c r="H41" s="1138"/>
      <c r="I41" s="1138"/>
      <c r="J41" s="1139"/>
      <c r="K41" s="294">
        <v>631047</v>
      </c>
      <c r="L41" s="300">
        <v>17730</v>
      </c>
      <c r="M41" s="301">
        <v>22638</v>
      </c>
      <c r="N41" s="302">
        <v>-21.7</v>
      </c>
      <c r="O41" s="293"/>
    </row>
    <row r="42" spans="1:16">
      <c r="A42" s="248"/>
      <c r="B42" s="244"/>
      <c r="C42" s="244"/>
      <c r="D42" s="244"/>
      <c r="E42" s="244"/>
      <c r="F42" s="244"/>
      <c r="G42" s="303" t="s">
        <v>497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498</v>
      </c>
      <c r="B47" s="244"/>
      <c r="C47" s="244"/>
      <c r="D47" s="244"/>
      <c r="E47" s="244"/>
      <c r="F47" s="244"/>
      <c r="G47" s="244"/>
      <c r="H47" s="244"/>
      <c r="I47" s="244"/>
      <c r="J47" s="244"/>
      <c r="K47" s="244"/>
      <c r="L47" s="244"/>
      <c r="M47" s="244"/>
      <c r="N47" s="244"/>
    </row>
    <row r="48" spans="1:16">
      <c r="A48" s="248"/>
      <c r="B48" s="244"/>
      <c r="C48" s="244"/>
      <c r="D48" s="244"/>
      <c r="E48" s="244"/>
      <c r="F48" s="244"/>
      <c r="G48" s="308" t="s">
        <v>499</v>
      </c>
      <c r="H48" s="308"/>
      <c r="I48" s="308"/>
      <c r="J48" s="308"/>
      <c r="K48" s="308"/>
      <c r="L48" s="308"/>
      <c r="M48" s="309"/>
      <c r="N48" s="308"/>
    </row>
    <row r="49" spans="1:14" ht="13.5" customHeight="1">
      <c r="A49" s="248"/>
      <c r="B49" s="244"/>
      <c r="C49" s="244"/>
      <c r="D49" s="244"/>
      <c r="E49" s="244"/>
      <c r="F49" s="244"/>
      <c r="G49" s="310"/>
      <c r="H49" s="311"/>
      <c r="I49" s="1126" t="s">
        <v>465</v>
      </c>
      <c r="J49" s="1128" t="s">
        <v>500</v>
      </c>
      <c r="K49" s="1129"/>
      <c r="L49" s="1129"/>
      <c r="M49" s="1129"/>
      <c r="N49" s="1130"/>
    </row>
    <row r="50" spans="1:14">
      <c r="A50" s="248"/>
      <c r="B50" s="244"/>
      <c r="C50" s="244"/>
      <c r="D50" s="244"/>
      <c r="E50" s="244"/>
      <c r="F50" s="244"/>
      <c r="G50" s="312"/>
      <c r="H50" s="313"/>
      <c r="I50" s="1127"/>
      <c r="J50" s="314" t="s">
        <v>501</v>
      </c>
      <c r="K50" s="315" t="s">
        <v>502</v>
      </c>
      <c r="L50" s="316" t="s">
        <v>503</v>
      </c>
      <c r="M50" s="317" t="s">
        <v>504</v>
      </c>
      <c r="N50" s="318" t="s">
        <v>505</v>
      </c>
    </row>
    <row r="51" spans="1:14">
      <c r="A51" s="248"/>
      <c r="B51" s="244"/>
      <c r="C51" s="244"/>
      <c r="D51" s="244"/>
      <c r="E51" s="244"/>
      <c r="F51" s="244"/>
      <c r="G51" s="310" t="s">
        <v>506</v>
      </c>
      <c r="H51" s="311"/>
      <c r="I51" s="319">
        <v>996348</v>
      </c>
      <c r="J51" s="320">
        <v>26815</v>
      </c>
      <c r="K51" s="321">
        <v>12.7</v>
      </c>
      <c r="L51" s="322">
        <v>67201</v>
      </c>
      <c r="M51" s="323">
        <v>-22.2</v>
      </c>
      <c r="N51" s="324">
        <v>34.9</v>
      </c>
    </row>
    <row r="52" spans="1:14">
      <c r="A52" s="248"/>
      <c r="B52" s="244"/>
      <c r="C52" s="244"/>
      <c r="D52" s="244"/>
      <c r="E52" s="244"/>
      <c r="F52" s="244"/>
      <c r="G52" s="325"/>
      <c r="H52" s="326" t="s">
        <v>507</v>
      </c>
      <c r="I52" s="327">
        <v>494929</v>
      </c>
      <c r="J52" s="328">
        <v>13320</v>
      </c>
      <c r="K52" s="329">
        <v>-18.600000000000001</v>
      </c>
      <c r="L52" s="330">
        <v>35210</v>
      </c>
      <c r="M52" s="331">
        <v>-14.6</v>
      </c>
      <c r="N52" s="332">
        <v>-4</v>
      </c>
    </row>
    <row r="53" spans="1:14">
      <c r="A53" s="248"/>
      <c r="B53" s="244"/>
      <c r="C53" s="244"/>
      <c r="D53" s="244"/>
      <c r="E53" s="244"/>
      <c r="F53" s="244"/>
      <c r="G53" s="310" t="s">
        <v>508</v>
      </c>
      <c r="H53" s="311"/>
      <c r="I53" s="319">
        <v>953964</v>
      </c>
      <c r="J53" s="320">
        <v>25872</v>
      </c>
      <c r="K53" s="321">
        <v>-3.5</v>
      </c>
      <c r="L53" s="322">
        <v>75709</v>
      </c>
      <c r="M53" s="323">
        <v>12.7</v>
      </c>
      <c r="N53" s="324">
        <v>-16.2</v>
      </c>
    </row>
    <row r="54" spans="1:14">
      <c r="A54" s="248"/>
      <c r="B54" s="244"/>
      <c r="C54" s="244"/>
      <c r="D54" s="244"/>
      <c r="E54" s="244"/>
      <c r="F54" s="244"/>
      <c r="G54" s="325"/>
      <c r="H54" s="326" t="s">
        <v>507</v>
      </c>
      <c r="I54" s="327">
        <v>225842</v>
      </c>
      <c r="J54" s="328">
        <v>6125</v>
      </c>
      <c r="K54" s="329">
        <v>-54</v>
      </c>
      <c r="L54" s="330">
        <v>35212</v>
      </c>
      <c r="M54" s="331">
        <v>0</v>
      </c>
      <c r="N54" s="332">
        <v>-54</v>
      </c>
    </row>
    <row r="55" spans="1:14">
      <c r="A55" s="248"/>
      <c r="B55" s="244"/>
      <c r="C55" s="244"/>
      <c r="D55" s="244"/>
      <c r="E55" s="244"/>
      <c r="F55" s="244"/>
      <c r="G55" s="310" t="s">
        <v>509</v>
      </c>
      <c r="H55" s="311"/>
      <c r="I55" s="319">
        <v>1484765</v>
      </c>
      <c r="J55" s="320">
        <v>40542</v>
      </c>
      <c r="K55" s="321">
        <v>56.7</v>
      </c>
      <c r="L55" s="322">
        <v>90961</v>
      </c>
      <c r="M55" s="323">
        <v>20.100000000000001</v>
      </c>
      <c r="N55" s="324">
        <v>36.6</v>
      </c>
    </row>
    <row r="56" spans="1:14">
      <c r="A56" s="248"/>
      <c r="B56" s="244"/>
      <c r="C56" s="244"/>
      <c r="D56" s="244"/>
      <c r="E56" s="244"/>
      <c r="F56" s="244"/>
      <c r="G56" s="325"/>
      <c r="H56" s="326" t="s">
        <v>507</v>
      </c>
      <c r="I56" s="327">
        <v>500156</v>
      </c>
      <c r="J56" s="328">
        <v>13657</v>
      </c>
      <c r="K56" s="329">
        <v>123</v>
      </c>
      <c r="L56" s="330">
        <v>37720</v>
      </c>
      <c r="M56" s="331">
        <v>7.1</v>
      </c>
      <c r="N56" s="332">
        <v>115.9</v>
      </c>
    </row>
    <row r="57" spans="1:14">
      <c r="A57" s="248"/>
      <c r="B57" s="244"/>
      <c r="C57" s="244"/>
      <c r="D57" s="244"/>
      <c r="E57" s="244"/>
      <c r="F57" s="244"/>
      <c r="G57" s="310" t="s">
        <v>510</v>
      </c>
      <c r="H57" s="311"/>
      <c r="I57" s="319">
        <v>1910537</v>
      </c>
      <c r="J57" s="320">
        <v>52888</v>
      </c>
      <c r="K57" s="321">
        <v>30.5</v>
      </c>
      <c r="L57" s="322">
        <v>106614</v>
      </c>
      <c r="M57" s="323">
        <v>17.2</v>
      </c>
      <c r="N57" s="324">
        <v>13.3</v>
      </c>
    </row>
    <row r="58" spans="1:14">
      <c r="A58" s="248"/>
      <c r="B58" s="244"/>
      <c r="C58" s="244"/>
      <c r="D58" s="244"/>
      <c r="E58" s="244"/>
      <c r="F58" s="244"/>
      <c r="G58" s="325"/>
      <c r="H58" s="326" t="s">
        <v>507</v>
      </c>
      <c r="I58" s="327">
        <v>911143</v>
      </c>
      <c r="J58" s="328">
        <v>25223</v>
      </c>
      <c r="K58" s="329">
        <v>84.7</v>
      </c>
      <c r="L58" s="330">
        <v>45545</v>
      </c>
      <c r="M58" s="331">
        <v>20.7</v>
      </c>
      <c r="N58" s="332">
        <v>64</v>
      </c>
    </row>
    <row r="59" spans="1:14">
      <c r="A59" s="248"/>
      <c r="B59" s="244"/>
      <c r="C59" s="244"/>
      <c r="D59" s="244"/>
      <c r="E59" s="244"/>
      <c r="F59" s="244"/>
      <c r="G59" s="310" t="s">
        <v>511</v>
      </c>
      <c r="H59" s="311"/>
      <c r="I59" s="319">
        <v>2696490</v>
      </c>
      <c r="J59" s="320">
        <v>75759</v>
      </c>
      <c r="K59" s="321">
        <v>43.2</v>
      </c>
      <c r="L59" s="322">
        <v>81768</v>
      </c>
      <c r="M59" s="323">
        <v>-23.3</v>
      </c>
      <c r="N59" s="324">
        <v>66.5</v>
      </c>
    </row>
    <row r="60" spans="1:14">
      <c r="A60" s="248"/>
      <c r="B60" s="244"/>
      <c r="C60" s="244"/>
      <c r="D60" s="244"/>
      <c r="E60" s="244"/>
      <c r="F60" s="244"/>
      <c r="G60" s="325"/>
      <c r="H60" s="326" t="s">
        <v>507</v>
      </c>
      <c r="I60" s="333">
        <v>1476913</v>
      </c>
      <c r="J60" s="328">
        <v>41494</v>
      </c>
      <c r="K60" s="329">
        <v>64.5</v>
      </c>
      <c r="L60" s="330">
        <v>37917</v>
      </c>
      <c r="M60" s="331">
        <v>-16.7</v>
      </c>
      <c r="N60" s="332">
        <v>81.2</v>
      </c>
    </row>
    <row r="61" spans="1:14">
      <c r="A61" s="248"/>
      <c r="B61" s="244"/>
      <c r="C61" s="244"/>
      <c r="D61" s="244"/>
      <c r="E61" s="244"/>
      <c r="F61" s="244"/>
      <c r="G61" s="310" t="s">
        <v>512</v>
      </c>
      <c r="H61" s="334"/>
      <c r="I61" s="335">
        <v>1608421</v>
      </c>
      <c r="J61" s="336">
        <v>44375</v>
      </c>
      <c r="K61" s="337">
        <v>27.9</v>
      </c>
      <c r="L61" s="338">
        <v>84451</v>
      </c>
      <c r="M61" s="339">
        <v>0.9</v>
      </c>
      <c r="N61" s="324">
        <v>27</v>
      </c>
    </row>
    <row r="62" spans="1:14">
      <c r="A62" s="248"/>
      <c r="B62" s="244"/>
      <c r="C62" s="244"/>
      <c r="D62" s="244"/>
      <c r="E62" s="244"/>
      <c r="F62" s="244"/>
      <c r="G62" s="325"/>
      <c r="H62" s="326" t="s">
        <v>507</v>
      </c>
      <c r="I62" s="327">
        <v>721797</v>
      </c>
      <c r="J62" s="328">
        <v>19964</v>
      </c>
      <c r="K62" s="329">
        <v>39.9</v>
      </c>
      <c r="L62" s="330">
        <v>38321</v>
      </c>
      <c r="M62" s="331">
        <v>-0.7</v>
      </c>
      <c r="N62" s="332">
        <v>40.6</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4"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88"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37"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514</v>
      </c>
      <c r="G46" s="8" t="s">
        <v>515</v>
      </c>
      <c r="H46" s="8" t="s">
        <v>516</v>
      </c>
      <c r="I46" s="8" t="s">
        <v>517</v>
      </c>
      <c r="J46" s="9" t="s">
        <v>518</v>
      </c>
    </row>
    <row r="47" spans="2:10" ht="57.75" customHeight="1">
      <c r="B47" s="10"/>
      <c r="C47" s="1140" t="s">
        <v>3</v>
      </c>
      <c r="D47" s="1140"/>
      <c r="E47" s="1141"/>
      <c r="F47" s="11">
        <v>16.829999999999998</v>
      </c>
      <c r="G47" s="12">
        <v>24.09</v>
      </c>
      <c r="H47" s="12">
        <v>29.52</v>
      </c>
      <c r="I47" s="12">
        <v>29.52</v>
      </c>
      <c r="J47" s="13">
        <v>29.26</v>
      </c>
    </row>
    <row r="48" spans="2:10" ht="57.75" customHeight="1">
      <c r="B48" s="14"/>
      <c r="C48" s="1142" t="s">
        <v>4</v>
      </c>
      <c r="D48" s="1142"/>
      <c r="E48" s="1143"/>
      <c r="F48" s="15">
        <v>7.88</v>
      </c>
      <c r="G48" s="16">
        <v>8.4600000000000009</v>
      </c>
      <c r="H48" s="16">
        <v>6.91</v>
      </c>
      <c r="I48" s="16">
        <v>5.01</v>
      </c>
      <c r="J48" s="17">
        <v>4.38</v>
      </c>
    </row>
    <row r="49" spans="2:10" ht="57.75" customHeight="1" thickBot="1">
      <c r="B49" s="18"/>
      <c r="C49" s="1144" t="s">
        <v>5</v>
      </c>
      <c r="D49" s="1144"/>
      <c r="E49" s="1145"/>
      <c r="F49" s="19" t="s">
        <v>519</v>
      </c>
      <c r="G49" s="20">
        <v>3.48</v>
      </c>
      <c r="H49" s="20" t="s">
        <v>520</v>
      </c>
      <c r="I49" s="20" t="s">
        <v>521</v>
      </c>
      <c r="J49" s="21">
        <v>3.35</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実質収支比率等に係る経年分析(290306修正)</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ユーザー</cp:lastModifiedBy>
  <cp:lastPrinted>2017-03-06T07:26:33Z</cp:lastPrinted>
  <dcterms:created xsi:type="dcterms:W3CDTF">2017-02-15T15:33:48Z</dcterms:created>
  <dcterms:modified xsi:type="dcterms:W3CDTF">2017-03-15T06:34:38Z</dcterms:modified>
  <cp:category/>
</cp:coreProperties>
</file>